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mesh\Tax\US-Tax\2020-2021\"/>
    </mc:Choice>
  </mc:AlternateContent>
  <xr:revisionPtr revIDLastSave="0" documentId="13_ncr:1_{8E876CF8-15E3-4051-890C-ABA8CC925D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FIC - Non US Mutual Funds" sheetId="1" r:id="rId1"/>
  </sheets>
  <definedNames>
    <definedName name="_xlnm._FilterDatabase" localSheetId="0" hidden="1">'PFIC - Non US Mutual Funds'!$A$1:$A$103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6" i="1"/>
  <c r="G76" i="1"/>
  <c r="G70" i="1"/>
  <c r="G85" i="1" l="1"/>
  <c r="G100" i="1"/>
  <c r="N4" i="1" l="1"/>
  <c r="N5" i="1"/>
  <c r="N101" i="1" l="1"/>
  <c r="N100" i="1"/>
  <c r="N79" i="1"/>
  <c r="N78" i="1"/>
  <c r="N77" i="1"/>
  <c r="N76" i="1"/>
</calcChain>
</file>

<file path=xl/sharedStrings.xml><?xml version="1.0" encoding="utf-8"?>
<sst xmlns="http://schemas.openxmlformats.org/spreadsheetml/2006/main" count="293" uniqueCount="146">
  <si>
    <t>Name of Fund</t>
  </si>
  <si>
    <t>Full Address of the Financial Institution</t>
  </si>
  <si>
    <t>Acquisition Date</t>
  </si>
  <si>
    <t>Did You receive Dividends? If so report the amount for each year indicated.</t>
  </si>
  <si>
    <t>Date Sold</t>
  </si>
  <si>
    <t># Shares Sold</t>
  </si>
  <si>
    <t xml:space="preserve">Original Cost </t>
  </si>
  <si>
    <t>Sales Proceeds</t>
  </si>
  <si>
    <t>Gain/Loss</t>
  </si>
  <si>
    <t>Please list each fund in the table below. More rows may be added if necessary.</t>
  </si>
  <si>
    <t>Did you sell the Fund in current year? If so, complete the cells below:</t>
  </si>
  <si>
    <t>ICICI Prudential Long Term Equity Fund (Tax Saving) - Direct Plan - Growth</t>
  </si>
  <si>
    <t>ICICI Prudential Focused Bluechip Equity Fund - Direct Plan - Growth</t>
  </si>
  <si>
    <t>ICICI Prudential Child Care Fund(GIFT plan-Direct plan</t>
  </si>
  <si>
    <t>ICICI Prudential Value Discovery Fund - Direct Plan - Growth</t>
  </si>
  <si>
    <t>ICICI Prudential US Bluechip Equity Fund - Direct Plan - Growth</t>
  </si>
  <si>
    <t>ICICI Prudential Liquid - Direct Plan - Growth</t>
  </si>
  <si>
    <t>Franklin India Prima Plus Direct-G</t>
  </si>
  <si>
    <t>L&amp;T India Value Direct-G</t>
  </si>
  <si>
    <t>L&amp;T India Equity Fund - Growth</t>
  </si>
  <si>
    <t>Mirae Asset India Opportunities Direct-G</t>
  </si>
  <si>
    <t>DSPBR Tax Saver Direct-G</t>
  </si>
  <si>
    <t>Axis Long Term Equity Direct-G</t>
  </si>
  <si>
    <t>Axis Liquid Fund</t>
  </si>
  <si>
    <t>UTI Equity fund</t>
  </si>
  <si>
    <t>Kotak Select Focus Fund</t>
  </si>
  <si>
    <t>ICICI Prudential Pension Funds - Tier 1 - Scheme E</t>
  </si>
  <si>
    <t>ICICI Prudential Pension Funds - Tier 1 - Scheme G</t>
  </si>
  <si>
    <t>ICICI Prudential Pension Funds - Tier 1 -  Scheme C</t>
  </si>
  <si>
    <t>ICICI Prudential Pension Funds - Tier 2 - Scheme E</t>
  </si>
  <si>
    <t>ICICI Prudential Pension Funds - Tier 2 - Scheme G</t>
  </si>
  <si>
    <t>ICICI Prudential Pension Funds - Tier 2 - Scheme C</t>
  </si>
  <si>
    <t>NTPC SR54 8.49 25MR25 FV12.5</t>
  </si>
  <si>
    <t>SREI INFRA S7 11.25 LOA 12NV19</t>
  </si>
  <si>
    <t>SREI INF SR-2 8.9% BD 22MR22</t>
  </si>
  <si>
    <t>SHRIRAM SR3 10.75 24OT20 FV1K</t>
  </si>
  <si>
    <t>AKAR AUTO INDUSTRIES LIMITED</t>
  </si>
  <si>
    <t>BAJAJ ELECTRICALS LIMITED</t>
  </si>
  <si>
    <t>BHARTI AIRTEL LTD</t>
  </si>
  <si>
    <t>BHARAT HEAVY ELECTRICALS LTD</t>
  </si>
  <si>
    <t>BIOCON LIMITED</t>
  </si>
  <si>
    <t>BLUE STAR LTD</t>
  </si>
  <si>
    <t>COAL INDIA LIMITED</t>
  </si>
  <si>
    <t>CUMMINS INDIA LTD</t>
  </si>
  <si>
    <t>ENTERTAINMENT NETWORK (INDIA)</t>
  </si>
  <si>
    <t>GAIL (INDIA) LIMITED</t>
  </si>
  <si>
    <t>RELIANCE ETF GOLD BEES</t>
  </si>
  <si>
    <t>IDEA CELLULAR LTD</t>
  </si>
  <si>
    <t>INDIAN OIL CORPORATION LIMITED</t>
  </si>
  <si>
    <t>INDAG RUBBER LTD</t>
  </si>
  <si>
    <t>INFOSYS LTD</t>
  </si>
  <si>
    <t>ITC LIMITED</t>
  </si>
  <si>
    <t>JAY USHIN LTD</t>
  </si>
  <si>
    <t>LARSEN AND TOUBRO LIMITED</t>
  </si>
  <si>
    <t>LIC HOUSING FINANCE LIMITED</t>
  </si>
  <si>
    <t>LT FINANCE HOLDINGS LIMITED</t>
  </si>
  <si>
    <t>MAHANAGAR GAS LIMITED</t>
  </si>
  <si>
    <t>NMDC LIMITED</t>
  </si>
  <si>
    <t>NTPC LIMITED</t>
  </si>
  <si>
    <t>OIL INDIA LIMITED</t>
  </si>
  <si>
    <t>OIL AND NATURAL GAS CORPORATIO</t>
  </si>
  <si>
    <t>PATELS AIRTEMP (I) LTD</t>
  </si>
  <si>
    <t>PLATINUM CORPORATION LIMITED</t>
  </si>
  <si>
    <t>POWER FINANCE CORPORATION LTD</t>
  </si>
  <si>
    <t>POWER GRID CORPORATION OF INDI</t>
  </si>
  <si>
    <t>RADICO KHAITAN LTD</t>
  </si>
  <si>
    <t>RELIANCE INDUSTRIES</t>
  </si>
  <si>
    <t>RELIANCE POWER LIMITED</t>
  </si>
  <si>
    <t>TATA COFFEE LTD</t>
  </si>
  <si>
    <t>TATA GLOBAL BEVERAGES LIMITED</t>
  </si>
  <si>
    <t>TATA MOTORS LIMITED</t>
  </si>
  <si>
    <t>TATA POWER CO LTD</t>
  </si>
  <si>
    <t>TATA STEEL LIMITED</t>
  </si>
  <si>
    <t>TATA CONSULTANCY SERVICES LTD</t>
  </si>
  <si>
    <t>UPL LIMITED</t>
  </si>
  <si>
    <t>VEDANTA LIMITED</t>
  </si>
  <si>
    <t>WELSPUN ENTERPRISES LIMITED</t>
  </si>
  <si>
    <t>WIPRO LTD</t>
  </si>
  <si>
    <t>JM FINANCIAL ASSET MANAGEMENT LIMITED</t>
  </si>
  <si>
    <t>HDFC-NRO</t>
  </si>
  <si>
    <t>HDFC-NRE</t>
  </si>
  <si>
    <t>IDBI BANK LIMITED</t>
  </si>
  <si>
    <t>IPCA LABORATORIES LTD</t>
  </si>
  <si>
    <t>MERCATOR LIMITED</t>
  </si>
  <si>
    <t>STEEL AUTHORITY OF INDIA LTD</t>
  </si>
  <si>
    <t>SUN PHARMACEUTICAL INDUSTRIES</t>
  </si>
  <si>
    <t>TECH MAHINDRA LIMITED</t>
  </si>
  <si>
    <t>WELSPUN CORP LIMITED</t>
  </si>
  <si>
    <t>13/11/2014</t>
  </si>
  <si>
    <t>23/8/2013</t>
  </si>
  <si>
    <t>20/4/2014</t>
  </si>
  <si>
    <t>29/10/2004</t>
  </si>
  <si>
    <t>20/3/2010</t>
  </si>
  <si>
    <t>28/10/2016</t>
  </si>
  <si>
    <t>16/12/2014</t>
  </si>
  <si>
    <t>31/12/2014</t>
  </si>
  <si>
    <t>25/3/2015</t>
  </si>
  <si>
    <t>22/3/2012</t>
  </si>
  <si>
    <t>24/10/2013</t>
  </si>
  <si>
    <t>31/3/2008</t>
  </si>
  <si>
    <t>13/11/2013</t>
  </si>
  <si>
    <t>24/6/2010</t>
  </si>
  <si>
    <t>16/10/2007</t>
  </si>
  <si>
    <t>31/12/2012</t>
  </si>
  <si>
    <t>21/2/2011</t>
  </si>
  <si>
    <t>21/4/2010</t>
  </si>
  <si>
    <t>21/4/2008</t>
  </si>
  <si>
    <t>26/11/2010</t>
  </si>
  <si>
    <t>30/6/2016</t>
  </si>
  <si>
    <t>13/2/2008</t>
  </si>
  <si>
    <t>30/9/2013</t>
  </si>
  <si>
    <t>24/1/2008</t>
  </si>
  <si>
    <t>24/5/2011</t>
  </si>
  <si>
    <t>14/11/2011</t>
  </si>
  <si>
    <t>29/10/2013</t>
  </si>
  <si>
    <t>15/3/2011</t>
  </si>
  <si>
    <t>13/4/2011</t>
  </si>
  <si>
    <t>-</t>
  </si>
  <si>
    <t>One BKC 13th Floor, Bandra Kurla Complex, Bandra, Mumbai – 400 051</t>
  </si>
  <si>
    <t>One BKC 13th Floor, Bandra Kurla Complex, Bandra, Mumbai – 400 052</t>
  </si>
  <si>
    <t>One BKC 13th Floor, Bandra Kurla Complex, Bandra, Mumbai – 400 053</t>
  </si>
  <si>
    <t>One BKC 13th Floor, Bandra Kurla Complex, Bandra, Mumbai – 400 054</t>
  </si>
  <si>
    <t>One BKC 13th Floor, Bandra Kurla Complex, Bandra, Mumbai – 400 055</t>
  </si>
  <si>
    <t>One BKC 13th Floor, Bandra Kurla Complex, Bandra, Mumbai – 400 056</t>
  </si>
  <si>
    <t>One BKC 13th Floor, Bandra Kurla Complex, Bandra, Mumbai – 400 057</t>
  </si>
  <si>
    <t>One BKC 13th Floor, Bandra Kurla Complex, Bandra, Mumbai – 400 059</t>
  </si>
  <si>
    <t>Maker Chamber VI 
3rd Floor, Office No. 37 
Nariman Point 
Mumbai 400 021</t>
  </si>
  <si>
    <t>Ground Floor, Bakhtawar Nariman Point
Mumbai - 400021</t>
  </si>
  <si>
    <t>Indiqube @ The Leela Galleria 3rd Floor, No. 23, Old Airport Road, Bengaluru, Karnataka 560008, India</t>
  </si>
  <si>
    <t>10th Floor, Mafatlal Centre, Vidhan Bhavan Marg, Nariman Point, Mumbai, Maharashtra 400021, India</t>
  </si>
  <si>
    <t>Axis House, First Floor, Wadia International Center, Pandurang Budhkar Marg, Worli, Mumbai, Maharashtra 400025, India</t>
  </si>
  <si>
    <t>ICICI Centre, 
H.T. Parekh Marg,
Churchgate, 
Mumbai – 400020
Tel (91 22) 2288 2460 / 70
Fax (91 22) 22882445</t>
  </si>
  <si>
    <t>Mumbai INDIA</t>
  </si>
  <si>
    <t>Kamla Mills compound, Senapati bapat marg,Lowerparel Mumbai  400 013INDIA</t>
  </si>
  <si>
    <t>Sadguru Darshan, Road No. 3, Liberty Garden, Malad (W)MumbaiMaharashtra, 400064,INDIA</t>
  </si>
  <si>
    <t>Akashdeep,Kanjur village road,Kanjurmarg E,Mumbai,INDIA</t>
  </si>
  <si>
    <t>Hyderabad INDIA</t>
  </si>
  <si>
    <t>ICICI Bank NRO</t>
  </si>
  <si>
    <t>State Bank of India NRO</t>
  </si>
  <si>
    <t>ICICI Prudential Large and Midcap Fund - Direct Plan - Growth</t>
  </si>
  <si>
    <t>Value of Fund on January 1, 2020</t>
  </si>
  <si>
    <t>Number of Shares Owned on December 31, 2020</t>
  </si>
  <si>
    <t>Value of Fund on December 31, 2020 (In home country currency)</t>
  </si>
  <si>
    <t>ICICI Pru Long Term Equity (Tax Saving) Growth</t>
  </si>
  <si>
    <t>ICICI Prudential Large &amp; Midcap Fund - Direct Plan - Growth</t>
  </si>
  <si>
    <t>Shares Owned on January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</si>
</sst>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MXN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4" xfId="0" applyBorder="1"/>
    <xf numFmtId="0" fontId="0" fillId="3" borderId="4" xfId="0" applyFill="1" applyBorder="1"/>
    <xf numFmtId="14" fontId="0" fillId="3" borderId="4" xfId="0" applyNumberFormat="1" applyFill="1" applyBorder="1"/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0" xfId="0" applyAlignment="1">
      <alignment wrapText="1"/>
    </xf>
    <xf numFmtId="164" fontId="0" fillId="3" borderId="4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43" fontId="0" fillId="0" borderId="0" xfId="1" applyFont="1"/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3" fontId="0" fillId="0" borderId="4" xfId="1" applyFont="1" applyBorder="1"/>
    <xf numFmtId="43" fontId="0" fillId="0" borderId="0" xfId="0" applyNumberFormat="1"/>
    <xf numFmtId="0" fontId="0" fillId="0" borderId="4" xfId="0" applyFill="1" applyBorder="1"/>
    <xf numFmtId="0" fontId="0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ShowUnitwiseTran(%228133%22,%22ICICI%20Prudential%20US%20Bluechip%20Equity%20Fund%20-%20Direct%20Plan%20-%20%20Growth%22,%22924992%22,%2297%22,%226067.509%22,%22N%22)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javascript:ShowUnitwiseTran(%228096%22,%22ICICI%20Prudential%20Liquid%20-%20Direct%20Plan%20-%20%20Growth%22,%22924992%22,%2297%22,%2278.578%22,%22N%22);" TargetMode="External"/><Relationship Id="rId1" Type="http://schemas.openxmlformats.org/officeDocument/2006/relationships/hyperlink" Target="javascript:ShowUnitwiseTran(%228002%22,%22ICICI%20Prudential%20Top%20100%20Fund%20-%20Direct%20Plan%20-%20%20Growth%22,%22924992%22,%2297%22,%22460.87%22,%22N%22);" TargetMode="External"/><Relationship Id="rId6" Type="http://schemas.openxmlformats.org/officeDocument/2006/relationships/hyperlink" Target="javascript:ShowUnitwiseTran(%228002%22,%22ICICI%20Prudential%20Top%20100%20Fund%20-%20Direct%20Plan%20-%20%20Growth%22,%22924992%22,%2297%22,%22460.87%22,%22N%22);" TargetMode="External"/><Relationship Id="rId5" Type="http://schemas.openxmlformats.org/officeDocument/2006/relationships/hyperlink" Target="javascript:ShowUnitwiseTran(%228028%22,%22ICICI%20Prudential%20Child%20Care%20Plan%20Study%20-%20Direct%20Plan%22,%22924992%22,%2297%22,%221799.128%22,%22N%22);" TargetMode="External"/><Relationship Id="rId4" Type="http://schemas.openxmlformats.org/officeDocument/2006/relationships/hyperlink" Target="javascript:ShowUnitwiseTran(%228176%22,%22ICICI%20Prudential%20Value%20Discovery%20Fund%20-%20Direct%20Plan%20-%20Growth%22,%22924992%22,%2297%22,%221716.099%22,%22N%22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showGridLines="0" tabSelected="1" workbookViewId="0">
      <pane ySplit="3" topLeftCell="A4" activePane="bottomLeft" state="frozen"/>
      <selection pane="bottomLeft" activeCell="A2" sqref="A2:A3"/>
    </sheetView>
  </sheetViews>
  <sheetFormatPr defaultColWidth="22.42578125" defaultRowHeight="15" x14ac:dyDescent="0.25"/>
  <cols>
    <col min="2" max="2" width="110" bestFit="1" customWidth="1"/>
    <col min="3" max="3" width="9.28515625" customWidth="1"/>
    <col min="4" max="4" width="12.28515625" style="1" customWidth="1"/>
    <col min="5" max="5" width="14.7109375" style="1" customWidth="1"/>
    <col min="6" max="6" width="8.85546875" style="1" customWidth="1"/>
    <col min="7" max="7" width="14.5703125" style="1" customWidth="1"/>
    <col min="8" max="8" width="18.5703125" style="1" customWidth="1"/>
    <col min="9" max="9" width="17.42578125" style="1" customWidth="1"/>
    <col min="10" max="10" width="17.5703125" customWidth="1"/>
    <col min="11" max="11" width="15" customWidth="1"/>
    <col min="12" max="12" width="19.85546875" style="1" customWidth="1"/>
    <col min="13" max="13" width="18.140625" customWidth="1"/>
    <col min="14" max="14" width="19.5703125" customWidth="1"/>
  </cols>
  <sheetData>
    <row r="1" spans="1:17" s="23" customFormat="1" ht="36" customHeight="1" x14ac:dyDescent="0.25">
      <c r="A1" s="20" t="s">
        <v>9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</row>
    <row r="2" spans="1:17" ht="57.75" customHeight="1" x14ac:dyDescent="0.25">
      <c r="A2" s="29" t="s">
        <v>0</v>
      </c>
      <c r="B2" s="24" t="s">
        <v>1</v>
      </c>
      <c r="C2" s="31" t="s">
        <v>2</v>
      </c>
      <c r="D2" s="26" t="s">
        <v>3</v>
      </c>
      <c r="E2" s="27"/>
      <c r="F2" s="27"/>
      <c r="G2" s="28"/>
      <c r="H2" s="26" t="s">
        <v>10</v>
      </c>
      <c r="I2" s="27"/>
      <c r="J2" s="27"/>
      <c r="K2" s="27"/>
      <c r="L2" s="28"/>
      <c r="M2" s="33" t="s">
        <v>145</v>
      </c>
      <c r="N2" s="24" t="s">
        <v>140</v>
      </c>
      <c r="O2" s="24" t="s">
        <v>141</v>
      </c>
      <c r="P2" s="24" t="s">
        <v>142</v>
      </c>
    </row>
    <row r="3" spans="1:17" ht="30" x14ac:dyDescent="0.25">
      <c r="A3" s="30"/>
      <c r="B3" s="25"/>
      <c r="C3" s="32"/>
      <c r="D3" s="10">
        <v>2017</v>
      </c>
      <c r="E3" s="10">
        <v>2018</v>
      </c>
      <c r="F3" s="11">
        <v>2019</v>
      </c>
      <c r="G3" s="11">
        <v>2020</v>
      </c>
      <c r="H3" s="9" t="s">
        <v>4</v>
      </c>
      <c r="I3" s="10" t="s">
        <v>5</v>
      </c>
      <c r="J3" s="10" t="s">
        <v>6</v>
      </c>
      <c r="K3" s="10" t="s">
        <v>7</v>
      </c>
      <c r="L3" s="11" t="s">
        <v>8</v>
      </c>
      <c r="M3" s="34"/>
      <c r="N3" s="25"/>
      <c r="O3" s="25"/>
      <c r="P3" s="25"/>
    </row>
    <row r="4" spans="1:17" s="7" customFormat="1" x14ac:dyDescent="0.25">
      <c r="A4" s="2" t="s">
        <v>143</v>
      </c>
      <c r="B4" s="14" t="s">
        <v>118</v>
      </c>
      <c r="C4" s="12">
        <v>41456</v>
      </c>
      <c r="D4" s="6"/>
      <c r="E4" s="6"/>
      <c r="F4" s="6"/>
      <c r="G4" s="8"/>
      <c r="H4" s="6"/>
      <c r="I4" s="6"/>
      <c r="J4" s="6"/>
      <c r="K4" s="6"/>
      <c r="L4" s="6"/>
      <c r="M4" s="2">
        <v>588.62099999999998</v>
      </c>
      <c r="N4" s="2">
        <f>422.01*M4</f>
        <v>248403.94820999997</v>
      </c>
      <c r="O4" s="2">
        <v>588.62099999999998</v>
      </c>
      <c r="P4" s="37">
        <v>262348</v>
      </c>
    </row>
    <row r="5" spans="1:17" x14ac:dyDescent="0.25">
      <c r="A5" s="2" t="s">
        <v>11</v>
      </c>
      <c r="B5" s="14" t="s">
        <v>119</v>
      </c>
      <c r="C5" s="12">
        <v>41456</v>
      </c>
      <c r="D5" s="8"/>
      <c r="E5" s="8"/>
      <c r="F5" s="8"/>
      <c r="G5" s="8"/>
      <c r="H5" s="3"/>
      <c r="I5" s="3"/>
      <c r="J5" s="3"/>
      <c r="K5" s="3"/>
      <c r="L5" s="3"/>
      <c r="M5" s="2">
        <v>1577.3409999999999</v>
      </c>
      <c r="N5" s="2">
        <f>394.19*M5</f>
        <v>621772.04878999991</v>
      </c>
      <c r="O5" s="2">
        <v>1577.3409999999999</v>
      </c>
      <c r="P5" s="37">
        <v>757455</v>
      </c>
      <c r="Q5" s="7"/>
    </row>
    <row r="6" spans="1:17" x14ac:dyDescent="0.25">
      <c r="A6" s="2" t="s">
        <v>12</v>
      </c>
      <c r="B6" s="14" t="s">
        <v>120</v>
      </c>
      <c r="C6" s="12" t="s">
        <v>88</v>
      </c>
      <c r="D6" s="8"/>
      <c r="E6" s="8"/>
      <c r="F6" s="8"/>
      <c r="G6" s="8"/>
      <c r="H6" s="3"/>
      <c r="I6" s="3"/>
      <c r="J6" s="3"/>
      <c r="K6" s="3"/>
      <c r="L6" s="3"/>
      <c r="M6" s="2">
        <v>4375.5860000000002</v>
      </c>
      <c r="N6" s="2">
        <v>186980.53919999997</v>
      </c>
      <c r="O6" s="2">
        <v>4375.5860000000002</v>
      </c>
      <c r="P6" s="37">
        <v>236150</v>
      </c>
      <c r="Q6" s="16"/>
    </row>
    <row r="7" spans="1:17" s="1" customFormat="1" x14ac:dyDescent="0.25">
      <c r="A7" s="2" t="s">
        <v>13</v>
      </c>
      <c r="B7" s="14" t="s">
        <v>121</v>
      </c>
      <c r="C7" s="12">
        <v>41456</v>
      </c>
      <c r="D7" s="3"/>
      <c r="E7" s="3"/>
      <c r="F7" s="3"/>
      <c r="G7" s="3"/>
      <c r="H7" s="3"/>
      <c r="I7" s="3"/>
      <c r="J7" s="3"/>
      <c r="K7" s="3"/>
      <c r="L7" s="3"/>
      <c r="M7" s="2">
        <v>974.97500000000002</v>
      </c>
      <c r="N7" s="2">
        <v>139128.9325</v>
      </c>
      <c r="O7" s="2">
        <v>974.97500000000002</v>
      </c>
      <c r="P7" s="37">
        <v>164176</v>
      </c>
      <c r="Q7" s="17"/>
    </row>
    <row r="8" spans="1:17" s="1" customFormat="1" x14ac:dyDescent="0.25">
      <c r="A8" s="2" t="s">
        <v>14</v>
      </c>
      <c r="B8" s="14" t="s">
        <v>122</v>
      </c>
      <c r="C8" s="12" t="s">
        <v>89</v>
      </c>
      <c r="D8" s="3"/>
      <c r="E8" s="3"/>
      <c r="F8" s="3"/>
      <c r="G8" s="3"/>
      <c r="H8" s="3"/>
      <c r="I8" s="3"/>
      <c r="J8" s="3"/>
      <c r="K8" s="3"/>
      <c r="L8" s="3"/>
      <c r="M8" s="2">
        <v>1716.0989999999999</v>
      </c>
      <c r="N8" s="2">
        <v>270525.84635999997</v>
      </c>
      <c r="O8" s="2">
        <v>1716.0989999999999</v>
      </c>
      <c r="P8" s="37">
        <v>321271</v>
      </c>
      <c r="Q8" s="17"/>
    </row>
    <row r="9" spans="1:17" s="1" customFormat="1" x14ac:dyDescent="0.25">
      <c r="A9" s="2" t="s">
        <v>15</v>
      </c>
      <c r="B9" s="14" t="s">
        <v>123</v>
      </c>
      <c r="C9" s="12" t="s">
        <v>89</v>
      </c>
      <c r="D9" s="3"/>
      <c r="E9" s="3"/>
      <c r="F9" s="3"/>
      <c r="G9" s="3"/>
      <c r="H9" s="3"/>
      <c r="I9" s="3"/>
      <c r="J9" s="3"/>
      <c r="K9" s="3"/>
      <c r="L9" s="3"/>
      <c r="M9" s="2">
        <v>6067.509</v>
      </c>
      <c r="N9" s="2">
        <v>146833.71779999998</v>
      </c>
      <c r="O9" s="2">
        <v>6067.509</v>
      </c>
      <c r="P9" s="37">
        <v>246705</v>
      </c>
      <c r="Q9" s="17"/>
    </row>
    <row r="10" spans="1:17" s="1" customFormat="1" x14ac:dyDescent="0.25">
      <c r="A10" s="2" t="s">
        <v>16</v>
      </c>
      <c r="B10" s="14" t="s">
        <v>124</v>
      </c>
      <c r="C10" s="12" t="s">
        <v>90</v>
      </c>
      <c r="D10" s="3"/>
      <c r="E10" s="3"/>
      <c r="F10" s="3"/>
      <c r="G10" s="3"/>
      <c r="H10" s="3"/>
      <c r="I10" s="3"/>
      <c r="J10" s="3"/>
      <c r="K10" s="3"/>
      <c r="L10" s="3"/>
      <c r="M10" s="2">
        <v>78.578000000000003</v>
      </c>
      <c r="N10" s="2">
        <v>19961.067188599998</v>
      </c>
      <c r="O10" s="2">
        <v>78.578000000000003</v>
      </c>
      <c r="P10" s="37">
        <v>23756</v>
      </c>
      <c r="Q10" s="17"/>
    </row>
    <row r="11" spans="1:17" s="1" customFormat="1" x14ac:dyDescent="0.25">
      <c r="A11" s="2" t="s">
        <v>144</v>
      </c>
      <c r="B11" s="14" t="s">
        <v>125</v>
      </c>
      <c r="C11" s="12" t="s">
        <v>88</v>
      </c>
      <c r="D11" s="3"/>
      <c r="E11" s="3"/>
      <c r="F11" s="3"/>
      <c r="G11" s="3"/>
      <c r="H11" s="3"/>
      <c r="I11" s="3"/>
      <c r="J11" s="3"/>
      <c r="K11" s="3"/>
      <c r="L11" s="3"/>
      <c r="M11" s="2">
        <v>460.87</v>
      </c>
      <c r="N11" s="2">
        <v>162673.28390000001</v>
      </c>
      <c r="O11" s="2">
        <v>0</v>
      </c>
      <c r="P11" s="37">
        <v>0</v>
      </c>
      <c r="Q11" s="17"/>
    </row>
    <row r="12" spans="1:17" s="1" customFormat="1" x14ac:dyDescent="0.25">
      <c r="A12" s="2" t="s">
        <v>139</v>
      </c>
      <c r="B12" s="14" t="s">
        <v>125</v>
      </c>
      <c r="C12" s="12" t="s">
        <v>88</v>
      </c>
      <c r="D12" s="3"/>
      <c r="E12" s="3"/>
      <c r="F12" s="3"/>
      <c r="G12" s="3"/>
      <c r="H12" s="3"/>
      <c r="I12" s="3"/>
      <c r="J12" s="3"/>
      <c r="K12" s="3"/>
      <c r="L12" s="3"/>
      <c r="M12" s="2">
        <v>460.87</v>
      </c>
      <c r="N12" s="2">
        <v>162673.28390000001</v>
      </c>
      <c r="O12" s="2">
        <v>460.87</v>
      </c>
      <c r="P12" s="37">
        <v>184062</v>
      </c>
      <c r="Q12" s="17"/>
    </row>
    <row r="13" spans="1:17" s="1" customFormat="1" ht="15" customHeight="1" x14ac:dyDescent="0.25">
      <c r="A13" s="2" t="s">
        <v>17</v>
      </c>
      <c r="B13" s="13" t="s">
        <v>126</v>
      </c>
      <c r="C13" s="13" t="s">
        <v>91</v>
      </c>
      <c r="D13" s="3"/>
      <c r="E13" s="3"/>
      <c r="F13" s="3"/>
      <c r="G13" s="3"/>
      <c r="H13" s="3"/>
      <c r="I13" s="3"/>
      <c r="J13" s="3"/>
      <c r="K13" s="3"/>
      <c r="L13" s="3"/>
      <c r="M13" s="2">
        <v>1093.4680000000001</v>
      </c>
      <c r="N13" s="2">
        <v>697208.31841599999</v>
      </c>
      <c r="O13" s="2">
        <v>1093.4680000000001</v>
      </c>
      <c r="P13" s="37">
        <v>805831</v>
      </c>
      <c r="Q13" s="17"/>
    </row>
    <row r="14" spans="1:17" ht="15" customHeight="1" x14ac:dyDescent="0.25">
      <c r="A14" s="2" t="s">
        <v>18</v>
      </c>
      <c r="B14" s="13" t="s">
        <v>127</v>
      </c>
      <c r="C14" s="12">
        <v>42218</v>
      </c>
      <c r="D14" s="3"/>
      <c r="E14" s="3"/>
      <c r="F14" s="3"/>
      <c r="G14" s="3"/>
      <c r="H14" s="3"/>
      <c r="I14" s="3"/>
      <c r="J14" s="3"/>
      <c r="K14" s="3"/>
      <c r="L14" s="3"/>
      <c r="M14" s="2">
        <v>1658.42</v>
      </c>
      <c r="N14" s="2">
        <v>67743.140159999995</v>
      </c>
      <c r="O14" s="2">
        <v>1658.42</v>
      </c>
      <c r="P14" s="37">
        <v>73468</v>
      </c>
      <c r="Q14" s="17"/>
    </row>
    <row r="15" spans="1:17" ht="15" customHeight="1" x14ac:dyDescent="0.25">
      <c r="A15" s="2" t="s">
        <v>19</v>
      </c>
      <c r="B15" s="13" t="s">
        <v>127</v>
      </c>
      <c r="C15" s="12" t="s">
        <v>92</v>
      </c>
      <c r="D15" s="3"/>
      <c r="E15" s="3"/>
      <c r="F15" s="3"/>
      <c r="G15" s="3"/>
      <c r="H15" s="3"/>
      <c r="I15" s="3"/>
      <c r="J15" s="3"/>
      <c r="K15" s="3"/>
      <c r="L15" s="3"/>
      <c r="M15" s="2">
        <v>1777.3340000000001</v>
      </c>
      <c r="N15" s="2">
        <v>157857.47387799999</v>
      </c>
      <c r="O15" s="2">
        <v>1777.3340000000001</v>
      </c>
      <c r="P15" s="37">
        <v>23799</v>
      </c>
      <c r="Q15" s="17"/>
    </row>
    <row r="16" spans="1:17" ht="15" customHeight="1" x14ac:dyDescent="0.25">
      <c r="A16" s="2" t="s">
        <v>20</v>
      </c>
      <c r="B16" s="13" t="s">
        <v>128</v>
      </c>
      <c r="C16" s="12">
        <v>42218</v>
      </c>
      <c r="D16" s="3"/>
      <c r="E16" s="3"/>
      <c r="F16" s="3"/>
      <c r="G16" s="3"/>
      <c r="H16" s="3"/>
      <c r="I16" s="3"/>
      <c r="J16" s="3"/>
      <c r="K16" s="3"/>
      <c r="L16" s="3"/>
      <c r="M16" s="2">
        <v>1516.92</v>
      </c>
      <c r="N16" s="2">
        <v>78574.939079999996</v>
      </c>
      <c r="O16" s="2">
        <v>1516.92</v>
      </c>
      <c r="P16" s="37">
        <v>100754</v>
      </c>
      <c r="Q16" s="17"/>
    </row>
    <row r="17" spans="1:17" s="1" customFormat="1" ht="15" customHeight="1" x14ac:dyDescent="0.25">
      <c r="A17" s="2" t="s">
        <v>21</v>
      </c>
      <c r="B17" s="13" t="s">
        <v>129</v>
      </c>
      <c r="C17" s="12">
        <v>42218</v>
      </c>
      <c r="D17" s="3"/>
      <c r="E17" s="3"/>
      <c r="F17" s="3"/>
      <c r="G17" s="3"/>
      <c r="H17" s="4"/>
      <c r="I17" s="3"/>
      <c r="J17" s="3"/>
      <c r="K17" s="3"/>
      <c r="L17" s="3"/>
      <c r="M17" s="2">
        <v>2994.2669999999998</v>
      </c>
      <c r="N17" s="2">
        <v>150060.68497199999</v>
      </c>
      <c r="O17" s="2">
        <v>2994.2669999999998</v>
      </c>
      <c r="P17" s="37">
        <v>189208</v>
      </c>
      <c r="Q17" s="17"/>
    </row>
    <row r="18" spans="1:17" ht="15" customHeight="1" x14ac:dyDescent="0.25">
      <c r="A18" s="2" t="s">
        <v>22</v>
      </c>
      <c r="B18" s="13" t="s">
        <v>130</v>
      </c>
      <c r="C18" s="12" t="s">
        <v>93</v>
      </c>
      <c r="D18" s="3"/>
      <c r="E18" s="3"/>
      <c r="F18" s="3"/>
      <c r="G18" s="3"/>
      <c r="H18" s="3"/>
      <c r="I18" s="3"/>
      <c r="J18" s="3"/>
      <c r="K18" s="3"/>
      <c r="L18" s="3"/>
      <c r="M18" s="2">
        <v>3400.6</v>
      </c>
      <c r="N18" s="2">
        <v>152665.85627999998</v>
      </c>
      <c r="O18" s="2">
        <v>3400.6</v>
      </c>
      <c r="P18" s="37">
        <v>219951</v>
      </c>
      <c r="Q18" s="17"/>
    </row>
    <row r="19" spans="1:17" ht="15" customHeight="1" x14ac:dyDescent="0.25">
      <c r="A19" s="2" t="s">
        <v>23</v>
      </c>
      <c r="B19" s="13" t="s">
        <v>130</v>
      </c>
      <c r="C19" s="12">
        <v>42562</v>
      </c>
      <c r="D19" s="3"/>
      <c r="E19" s="3"/>
      <c r="F19" s="3"/>
      <c r="G19" s="3"/>
      <c r="H19" s="3"/>
      <c r="I19" s="3"/>
      <c r="J19" s="3"/>
      <c r="K19" s="3"/>
      <c r="L19" s="3"/>
      <c r="M19" s="2">
        <v>34.17</v>
      </c>
      <c r="N19" s="2">
        <v>65076.211446000001</v>
      </c>
      <c r="O19" s="2">
        <v>34.17</v>
      </c>
      <c r="P19" s="37">
        <v>1502</v>
      </c>
      <c r="Q19" s="17"/>
    </row>
    <row r="20" spans="1:17" ht="15" customHeight="1" x14ac:dyDescent="0.25">
      <c r="A20" s="2" t="s">
        <v>24</v>
      </c>
      <c r="B20" s="13" t="s">
        <v>128</v>
      </c>
      <c r="C20" s="14" t="s">
        <v>94</v>
      </c>
      <c r="D20" s="3"/>
      <c r="E20" s="3"/>
      <c r="F20" s="3"/>
      <c r="G20" s="3"/>
      <c r="H20" s="3"/>
      <c r="I20" s="3"/>
      <c r="J20" s="3"/>
      <c r="K20" s="3"/>
      <c r="L20" s="3"/>
      <c r="M20" s="2">
        <v>995.22</v>
      </c>
      <c r="N20" s="2">
        <v>134867.337822</v>
      </c>
      <c r="O20" s="2">
        <v>995.22</v>
      </c>
      <c r="P20" s="37">
        <v>206309</v>
      </c>
      <c r="Q20" s="17"/>
    </row>
    <row r="21" spans="1:17" ht="15" customHeight="1" x14ac:dyDescent="0.25">
      <c r="A21" s="2" t="s">
        <v>25</v>
      </c>
      <c r="B21" s="13" t="s">
        <v>128</v>
      </c>
      <c r="C21" s="14" t="s">
        <v>95</v>
      </c>
      <c r="D21" s="3"/>
      <c r="E21" s="3"/>
      <c r="F21" s="3"/>
      <c r="G21" s="3"/>
      <c r="H21" s="3"/>
      <c r="I21" s="3"/>
      <c r="J21" s="3"/>
      <c r="K21" s="3"/>
      <c r="L21" s="3"/>
      <c r="M21" s="2">
        <v>4262.1899999999996</v>
      </c>
      <c r="N21" s="2">
        <v>152526.73134</v>
      </c>
      <c r="O21" s="2">
        <v>4262.1899999999996</v>
      </c>
      <c r="P21" s="16">
        <v>178083</v>
      </c>
      <c r="Q21" s="17"/>
    </row>
    <row r="22" spans="1:17" ht="15" customHeight="1" x14ac:dyDescent="0.25">
      <c r="A22" s="2" t="s">
        <v>26</v>
      </c>
      <c r="B22" s="13" t="s">
        <v>131</v>
      </c>
      <c r="C22" s="12">
        <v>41890</v>
      </c>
      <c r="D22" s="3"/>
      <c r="E22" s="3"/>
      <c r="F22" s="3"/>
      <c r="G22" s="3"/>
      <c r="H22" s="3"/>
      <c r="I22" s="3"/>
      <c r="J22" s="3"/>
      <c r="K22" s="3"/>
      <c r="L22" s="3"/>
      <c r="M22" s="2">
        <v>14791.9274</v>
      </c>
      <c r="N22" s="2">
        <v>14789.0077</v>
      </c>
      <c r="O22" s="2">
        <v>14829.3454</v>
      </c>
      <c r="P22" s="37">
        <v>580569</v>
      </c>
    </row>
    <row r="23" spans="1:17" ht="15" customHeight="1" x14ac:dyDescent="0.25">
      <c r="A23" s="2" t="s">
        <v>27</v>
      </c>
      <c r="B23" s="13" t="s">
        <v>131</v>
      </c>
      <c r="C23" s="12">
        <v>41890</v>
      </c>
      <c r="D23" s="3"/>
      <c r="E23" s="3"/>
      <c r="F23" s="3"/>
      <c r="G23" s="3"/>
      <c r="H23" s="3"/>
      <c r="I23" s="3"/>
      <c r="J23" s="3"/>
      <c r="K23" s="3"/>
      <c r="L23" s="3"/>
      <c r="M23" s="2">
        <v>7108.6808000000001</v>
      </c>
      <c r="N23" s="2">
        <v>160268.04999999999</v>
      </c>
      <c r="O23" s="2">
        <v>7121.2003000000004</v>
      </c>
      <c r="P23" s="37">
        <v>198040</v>
      </c>
    </row>
    <row r="24" spans="1:17" ht="15" customHeight="1" x14ac:dyDescent="0.25">
      <c r="A24" s="2" t="s">
        <v>28</v>
      </c>
      <c r="B24" s="13" t="s">
        <v>131</v>
      </c>
      <c r="C24" s="12">
        <v>41890</v>
      </c>
      <c r="D24" s="3"/>
      <c r="E24" s="3"/>
      <c r="F24" s="3"/>
      <c r="G24" s="3"/>
      <c r="H24" s="3"/>
      <c r="I24" s="3"/>
      <c r="J24" s="3"/>
      <c r="K24" s="3"/>
      <c r="L24" s="3"/>
      <c r="M24" s="2">
        <v>9222.0921999999991</v>
      </c>
      <c r="N24" s="2">
        <v>241771.9</v>
      </c>
      <c r="O24" s="2">
        <v>9239.2446999999993</v>
      </c>
      <c r="P24" s="37">
        <v>296857</v>
      </c>
    </row>
    <row r="25" spans="1:17" s="1" customFormat="1" ht="15" customHeight="1" x14ac:dyDescent="0.25">
      <c r="A25" s="2" t="s">
        <v>29</v>
      </c>
      <c r="B25" s="13" t="s">
        <v>131</v>
      </c>
      <c r="C25" s="12">
        <v>41890</v>
      </c>
      <c r="D25" s="3"/>
      <c r="E25" s="3"/>
      <c r="F25" s="3"/>
      <c r="G25" s="3"/>
      <c r="H25" s="3"/>
      <c r="I25" s="3"/>
      <c r="J25" s="3"/>
      <c r="K25" s="3"/>
      <c r="L25" s="3"/>
      <c r="M25" s="2">
        <v>15760.104499999999</v>
      </c>
      <c r="N25" s="2">
        <v>353847.44</v>
      </c>
      <c r="O25" s="35">
        <v>16011.43</v>
      </c>
      <c r="P25" s="37">
        <v>504323</v>
      </c>
      <c r="Q25" s="36"/>
    </row>
    <row r="26" spans="1:17" ht="15" customHeight="1" x14ac:dyDescent="0.25">
      <c r="A26" s="2" t="s">
        <v>30</v>
      </c>
      <c r="B26" s="13" t="s">
        <v>131</v>
      </c>
      <c r="C26" s="12">
        <v>41890</v>
      </c>
      <c r="D26" s="3"/>
      <c r="E26" s="3"/>
      <c r="F26" s="3"/>
      <c r="G26" s="3"/>
      <c r="H26" s="3"/>
      <c r="I26" s="3"/>
      <c r="J26" s="3"/>
      <c r="K26" s="3"/>
      <c r="L26" s="3"/>
      <c r="M26" s="2">
        <v>6204.7848000000004</v>
      </c>
      <c r="N26" s="2">
        <v>134187.76999999999</v>
      </c>
      <c r="O26" s="2">
        <v>6281.3777</v>
      </c>
      <c r="P26" s="37">
        <v>167210</v>
      </c>
    </row>
    <row r="27" spans="1:17" s="1" customFormat="1" ht="15" customHeight="1" x14ac:dyDescent="0.25">
      <c r="A27" s="2" t="s">
        <v>31</v>
      </c>
      <c r="B27" s="13" t="s">
        <v>131</v>
      </c>
      <c r="C27" s="12">
        <v>41890</v>
      </c>
      <c r="D27" s="3"/>
      <c r="E27" s="3"/>
      <c r="F27" s="3"/>
      <c r="G27" s="3"/>
      <c r="H27" s="3"/>
      <c r="I27" s="3"/>
      <c r="J27" s="3"/>
      <c r="K27" s="3"/>
      <c r="L27" s="3"/>
      <c r="M27" s="2">
        <v>8274.3750999999993</v>
      </c>
      <c r="N27" s="2">
        <v>201744.98</v>
      </c>
      <c r="O27" s="2">
        <v>8381.6574999999993</v>
      </c>
      <c r="P27" s="37">
        <v>250276</v>
      </c>
    </row>
    <row r="28" spans="1:17" ht="15" customHeight="1" x14ac:dyDescent="0.25">
      <c r="A28" s="2" t="s">
        <v>32</v>
      </c>
      <c r="B28" s="13" t="s">
        <v>131</v>
      </c>
      <c r="C28" s="14" t="s">
        <v>96</v>
      </c>
      <c r="D28" s="14"/>
      <c r="E28" s="14"/>
      <c r="F28" s="14">
        <v>2468.77</v>
      </c>
      <c r="G28" s="14"/>
      <c r="H28" s="3"/>
      <c r="I28" s="3"/>
      <c r="J28" s="3"/>
      <c r="K28" s="3"/>
      <c r="L28" s="3"/>
      <c r="M28" s="2">
        <v>313</v>
      </c>
      <c r="N28" s="2">
        <v>4263.0600000000004</v>
      </c>
      <c r="O28" s="2">
        <v>313</v>
      </c>
      <c r="P28" s="37">
        <v>4419.5600000000004</v>
      </c>
    </row>
    <row r="29" spans="1:17" ht="15" customHeight="1" x14ac:dyDescent="0.25">
      <c r="A29" s="2" t="s">
        <v>33</v>
      </c>
      <c r="B29" s="13" t="s">
        <v>131</v>
      </c>
      <c r="C29" s="12">
        <v>41984</v>
      </c>
      <c r="D29" s="15">
        <v>2400</v>
      </c>
      <c r="E29" s="15">
        <v>2400</v>
      </c>
      <c r="F29" s="15">
        <v>2393</v>
      </c>
      <c r="G29" s="15" t="s">
        <v>117</v>
      </c>
      <c r="H29" s="3"/>
      <c r="I29" s="3"/>
      <c r="J29" s="3"/>
      <c r="K29" s="3"/>
      <c r="L29" s="3"/>
      <c r="M29" s="2">
        <v>20</v>
      </c>
      <c r="N29" s="2">
        <v>22040</v>
      </c>
      <c r="O29" s="2">
        <v>0</v>
      </c>
      <c r="P29" s="37">
        <v>0</v>
      </c>
    </row>
    <row r="30" spans="1:17" ht="15" customHeight="1" x14ac:dyDescent="0.25">
      <c r="A30" s="2" t="s">
        <v>34</v>
      </c>
      <c r="B30" s="13" t="s">
        <v>131</v>
      </c>
      <c r="C30" s="14" t="s">
        <v>97</v>
      </c>
      <c r="D30" s="15" t="s">
        <v>117</v>
      </c>
      <c r="E30" s="15" t="s">
        <v>117</v>
      </c>
      <c r="F30" s="15"/>
      <c r="G30" s="15" t="s">
        <v>117</v>
      </c>
      <c r="H30" s="3"/>
      <c r="I30" s="3"/>
      <c r="J30" s="3"/>
      <c r="K30" s="3"/>
      <c r="L30" s="3"/>
      <c r="M30" s="2">
        <v>20</v>
      </c>
      <c r="N30" s="2">
        <v>31002</v>
      </c>
      <c r="O30" s="2">
        <v>0</v>
      </c>
      <c r="P30" s="37">
        <v>0</v>
      </c>
    </row>
    <row r="31" spans="1:17" ht="15" customHeight="1" x14ac:dyDescent="0.25">
      <c r="A31" s="2" t="s">
        <v>35</v>
      </c>
      <c r="B31" s="13" t="s">
        <v>131</v>
      </c>
      <c r="C31" s="14" t="s">
        <v>98</v>
      </c>
      <c r="D31" s="15">
        <v>2350</v>
      </c>
      <c r="E31" s="15">
        <v>2350</v>
      </c>
      <c r="F31" s="15">
        <v>2350</v>
      </c>
      <c r="G31" s="15" t="s">
        <v>117</v>
      </c>
      <c r="H31" s="3"/>
      <c r="I31" s="3"/>
      <c r="J31" s="3"/>
      <c r="K31" s="3"/>
      <c r="L31" s="3"/>
      <c r="M31" s="2">
        <v>20</v>
      </c>
      <c r="N31" s="2">
        <v>22819.8</v>
      </c>
      <c r="O31" s="2">
        <v>20</v>
      </c>
      <c r="P31" s="37">
        <v>22222</v>
      </c>
    </row>
    <row r="32" spans="1:17" ht="15" customHeight="1" x14ac:dyDescent="0.25">
      <c r="A32" s="2" t="s">
        <v>36</v>
      </c>
      <c r="B32" s="13" t="s">
        <v>131</v>
      </c>
      <c r="C32" s="14" t="s">
        <v>99</v>
      </c>
      <c r="D32" s="15">
        <v>105</v>
      </c>
      <c r="E32" s="15" t="s">
        <v>117</v>
      </c>
      <c r="F32" s="15">
        <v>165</v>
      </c>
      <c r="G32" s="15"/>
      <c r="H32" s="3"/>
      <c r="I32" s="3"/>
      <c r="J32" s="3"/>
      <c r="K32" s="3"/>
      <c r="L32" s="3"/>
      <c r="M32" s="2">
        <v>300</v>
      </c>
      <c r="N32" s="2">
        <v>13155</v>
      </c>
      <c r="O32" s="2">
        <v>300</v>
      </c>
      <c r="P32" s="37">
        <v>5970</v>
      </c>
    </row>
    <row r="33" spans="1:17" ht="15" customHeight="1" x14ac:dyDescent="0.25">
      <c r="A33" s="2" t="s">
        <v>37</v>
      </c>
      <c r="B33" s="13" t="s">
        <v>131</v>
      </c>
      <c r="C33" s="14" t="s">
        <v>100</v>
      </c>
      <c r="D33" s="15">
        <v>408.8</v>
      </c>
      <c r="E33" s="15">
        <v>408.8</v>
      </c>
      <c r="F33" s="15">
        <v>511</v>
      </c>
      <c r="G33" s="15"/>
      <c r="H33" s="3"/>
      <c r="I33" s="3"/>
      <c r="J33" s="3"/>
      <c r="K33" s="3"/>
      <c r="L33" s="3"/>
      <c r="M33" s="2">
        <v>146</v>
      </c>
      <c r="N33" s="2">
        <v>74109.600000000006</v>
      </c>
      <c r="O33" s="2">
        <v>146</v>
      </c>
      <c r="P33" s="37">
        <v>89140</v>
      </c>
    </row>
    <row r="34" spans="1:17" ht="15" customHeight="1" x14ac:dyDescent="0.25">
      <c r="A34" s="2" t="s">
        <v>38</v>
      </c>
      <c r="B34" s="13" t="s">
        <v>131</v>
      </c>
      <c r="C34" s="14" t="s">
        <v>101</v>
      </c>
      <c r="D34" s="15">
        <v>257.04000000000002</v>
      </c>
      <c r="E34" s="15">
        <v>257.04000000000002</v>
      </c>
      <c r="F34" s="15">
        <v>0</v>
      </c>
      <c r="G34" s="15">
        <v>378</v>
      </c>
      <c r="H34" s="3"/>
      <c r="I34" s="3"/>
      <c r="J34" s="3"/>
      <c r="K34" s="3"/>
      <c r="L34" s="3"/>
      <c r="M34" s="2">
        <v>189</v>
      </c>
      <c r="N34" s="2">
        <v>60308.009999999995</v>
      </c>
      <c r="O34" s="2">
        <v>189</v>
      </c>
      <c r="P34" s="37">
        <v>96333</v>
      </c>
      <c r="Q34" s="18"/>
    </row>
    <row r="35" spans="1:17" ht="15" customHeight="1" x14ac:dyDescent="0.25">
      <c r="A35" s="2" t="s">
        <v>39</v>
      </c>
      <c r="B35" s="13" t="s">
        <v>131</v>
      </c>
      <c r="C35" s="12">
        <v>39755</v>
      </c>
      <c r="D35" s="15">
        <v>100</v>
      </c>
      <c r="E35" s="15">
        <v>100</v>
      </c>
      <c r="F35" s="15">
        <v>662</v>
      </c>
      <c r="G35" s="15"/>
      <c r="H35" s="3"/>
      <c r="I35" s="3"/>
      <c r="J35" s="3"/>
      <c r="K35" s="3"/>
      <c r="L35" s="3"/>
      <c r="M35" s="2">
        <v>331</v>
      </c>
      <c r="N35" s="2">
        <v>24424.49</v>
      </c>
      <c r="O35" s="2">
        <v>331</v>
      </c>
      <c r="P35" s="37">
        <v>11887</v>
      </c>
      <c r="Q35" s="18"/>
    </row>
    <row r="36" spans="1:17" ht="15" customHeight="1" x14ac:dyDescent="0.25">
      <c r="A36" s="2" t="s">
        <v>40</v>
      </c>
      <c r="B36" s="13" t="s">
        <v>131</v>
      </c>
      <c r="C36" s="14" t="s">
        <v>102</v>
      </c>
      <c r="D36" s="15">
        <v>570</v>
      </c>
      <c r="E36" s="15" t="s">
        <v>117</v>
      </c>
      <c r="F36" s="15">
        <v>180</v>
      </c>
      <c r="G36" s="15"/>
      <c r="H36" s="3"/>
      <c r="I36" s="3"/>
      <c r="J36" s="3"/>
      <c r="K36" s="3"/>
      <c r="L36" s="3"/>
      <c r="M36" s="2">
        <v>180</v>
      </c>
      <c r="N36" s="2">
        <v>112933.79999999999</v>
      </c>
      <c r="O36" s="2">
        <v>360</v>
      </c>
      <c r="P36" s="37">
        <v>144918</v>
      </c>
      <c r="Q36" s="18"/>
    </row>
    <row r="37" spans="1:17" ht="15" customHeight="1" x14ac:dyDescent="0.25">
      <c r="A37" s="2" t="s">
        <v>41</v>
      </c>
      <c r="B37" s="13" t="s">
        <v>131</v>
      </c>
      <c r="C37" s="12">
        <v>40757</v>
      </c>
      <c r="D37" s="15">
        <v>315</v>
      </c>
      <c r="E37" s="15">
        <v>315</v>
      </c>
      <c r="F37" s="15">
        <v>420</v>
      </c>
      <c r="G37" s="15"/>
      <c r="H37" s="3"/>
      <c r="I37" s="3"/>
      <c r="J37" s="3"/>
      <c r="K37" s="3"/>
      <c r="L37" s="3"/>
      <c r="M37" s="2">
        <v>42</v>
      </c>
      <c r="N37" s="2">
        <v>26246.639999999999</v>
      </c>
      <c r="O37" s="2">
        <v>42</v>
      </c>
      <c r="P37" s="37">
        <v>33646</v>
      </c>
      <c r="Q37" s="18"/>
    </row>
    <row r="38" spans="1:17" ht="15" customHeight="1" x14ac:dyDescent="0.25">
      <c r="A38" s="2" t="s">
        <v>42</v>
      </c>
      <c r="B38" s="13" t="s">
        <v>131</v>
      </c>
      <c r="C38" s="12">
        <v>40279</v>
      </c>
      <c r="D38" s="15">
        <v>2344</v>
      </c>
      <c r="E38" s="15">
        <v>2488</v>
      </c>
      <c r="F38" s="15">
        <v>1637</v>
      </c>
      <c r="G38" s="15">
        <v>938</v>
      </c>
      <c r="H38" s="3"/>
      <c r="I38" s="3"/>
      <c r="J38" s="3"/>
      <c r="K38" s="3"/>
      <c r="L38" s="3"/>
      <c r="M38" s="2">
        <v>125</v>
      </c>
      <c r="N38" s="2">
        <v>30085</v>
      </c>
      <c r="O38" s="2">
        <v>125</v>
      </c>
      <c r="P38" s="37">
        <v>16931</v>
      </c>
      <c r="Q38" s="18"/>
    </row>
    <row r="39" spans="1:17" ht="15" customHeight="1" x14ac:dyDescent="0.25">
      <c r="A39" s="2" t="s">
        <v>43</v>
      </c>
      <c r="B39" s="13" t="s">
        <v>131</v>
      </c>
      <c r="C39" s="14" t="s">
        <v>103</v>
      </c>
      <c r="D39" s="15">
        <v>873</v>
      </c>
      <c r="E39" s="15">
        <v>873</v>
      </c>
      <c r="F39" s="15">
        <v>1649</v>
      </c>
      <c r="G39" s="15">
        <v>679</v>
      </c>
      <c r="H39" s="3"/>
      <c r="I39" s="3"/>
      <c r="J39" s="3"/>
      <c r="K39" s="3"/>
      <c r="L39" s="3"/>
      <c r="M39" s="2">
        <v>97</v>
      </c>
      <c r="N39" s="2">
        <v>82522.75</v>
      </c>
      <c r="O39" s="2">
        <v>97</v>
      </c>
      <c r="P39" s="37">
        <v>55731</v>
      </c>
      <c r="Q39" s="18"/>
    </row>
    <row r="40" spans="1:17" ht="15" customHeight="1" x14ac:dyDescent="0.25">
      <c r="A40" s="2" t="s">
        <v>44</v>
      </c>
      <c r="B40" s="13" t="s">
        <v>131</v>
      </c>
      <c r="C40" s="12">
        <v>41344</v>
      </c>
      <c r="D40" s="15">
        <v>75</v>
      </c>
      <c r="E40" s="15">
        <v>75</v>
      </c>
      <c r="F40" s="15">
        <v>75</v>
      </c>
      <c r="G40" s="15">
        <v>75</v>
      </c>
      <c r="H40" s="3"/>
      <c r="I40" s="3"/>
      <c r="J40" s="3"/>
      <c r="K40" s="3"/>
      <c r="L40" s="3"/>
      <c r="M40" s="2">
        <v>75</v>
      </c>
      <c r="N40" s="2">
        <v>45955.5</v>
      </c>
      <c r="O40" s="2">
        <v>75</v>
      </c>
      <c r="P40" s="37">
        <v>11895</v>
      </c>
      <c r="Q40" s="18"/>
    </row>
    <row r="41" spans="1:17" ht="15" customHeight="1" x14ac:dyDescent="0.25">
      <c r="A41" s="38" t="s">
        <v>45</v>
      </c>
      <c r="B41" s="13" t="s">
        <v>131</v>
      </c>
      <c r="C41" s="12">
        <v>40545</v>
      </c>
      <c r="D41" s="15">
        <v>99</v>
      </c>
      <c r="E41" s="15">
        <v>99</v>
      </c>
      <c r="F41" s="15">
        <v>465.16</v>
      </c>
      <c r="G41" s="15"/>
      <c r="H41" s="3"/>
      <c r="I41" s="3"/>
      <c r="J41" s="3"/>
      <c r="K41" s="3"/>
      <c r="L41" s="3"/>
      <c r="M41" s="2">
        <v>58</v>
      </c>
      <c r="N41" s="2">
        <v>20955.400000000001</v>
      </c>
      <c r="O41" s="2">
        <v>58</v>
      </c>
      <c r="P41" s="37">
        <v>7149</v>
      </c>
      <c r="Q41" s="18"/>
    </row>
    <row r="42" spans="1:17" ht="15" customHeight="1" x14ac:dyDescent="0.25">
      <c r="A42" s="2" t="s">
        <v>46</v>
      </c>
      <c r="B42" s="13" t="s">
        <v>131</v>
      </c>
      <c r="C42" s="14" t="s">
        <v>104</v>
      </c>
      <c r="D42" s="15" t="s">
        <v>117</v>
      </c>
      <c r="E42" s="15" t="s">
        <v>117</v>
      </c>
      <c r="F42" s="15"/>
      <c r="G42" s="15"/>
      <c r="H42" s="3"/>
      <c r="I42" s="3"/>
      <c r="J42" s="3"/>
      <c r="K42" s="3"/>
      <c r="L42" s="3"/>
      <c r="M42" s="2">
        <v>30</v>
      </c>
      <c r="N42" s="2">
        <v>84075</v>
      </c>
      <c r="O42" s="2">
        <v>30</v>
      </c>
      <c r="P42" s="16">
        <v>107880</v>
      </c>
      <c r="Q42" s="18"/>
    </row>
    <row r="43" spans="1:17" ht="15" customHeight="1" x14ac:dyDescent="0.25">
      <c r="A43" s="2" t="s">
        <v>47</v>
      </c>
      <c r="B43" s="13" t="s">
        <v>131</v>
      </c>
      <c r="C43" s="14" t="s">
        <v>105</v>
      </c>
      <c r="D43" s="15">
        <v>39.6</v>
      </c>
      <c r="E43" s="15">
        <v>39.6</v>
      </c>
      <c r="F43" s="15"/>
      <c r="G43" s="15"/>
      <c r="H43" s="3"/>
      <c r="I43" s="3"/>
      <c r="J43" s="3"/>
      <c r="K43" s="3"/>
      <c r="L43" s="3"/>
      <c r="M43" s="2">
        <v>66</v>
      </c>
      <c r="N43" s="2">
        <v>2488.2000000000003</v>
      </c>
      <c r="O43" s="2">
        <v>66</v>
      </c>
      <c r="P43" s="37">
        <v>224.4</v>
      </c>
      <c r="Q43" s="18"/>
    </row>
    <row r="44" spans="1:17" ht="15" customHeight="1" x14ac:dyDescent="0.25">
      <c r="A44" s="38" t="s">
        <v>48</v>
      </c>
      <c r="B44" s="13" t="s">
        <v>131</v>
      </c>
      <c r="C44" s="12">
        <v>39882</v>
      </c>
      <c r="D44" s="15">
        <v>198</v>
      </c>
      <c r="E44" s="15">
        <v>255</v>
      </c>
      <c r="F44" s="15">
        <v>300</v>
      </c>
      <c r="G44" s="15"/>
      <c r="H44" s="3"/>
      <c r="I44" s="3"/>
      <c r="J44" s="3"/>
      <c r="K44" s="3"/>
      <c r="L44" s="3"/>
      <c r="M44" s="2">
        <v>120</v>
      </c>
      <c r="N44" s="2">
        <v>16486.8</v>
      </c>
      <c r="O44" s="2">
        <v>120</v>
      </c>
      <c r="P44" s="37">
        <v>10914</v>
      </c>
      <c r="Q44" s="18"/>
    </row>
    <row r="45" spans="1:17" ht="15" customHeight="1" x14ac:dyDescent="0.25">
      <c r="A45" s="2" t="s">
        <v>49</v>
      </c>
      <c r="B45" s="13" t="s">
        <v>131</v>
      </c>
      <c r="C45" s="14" t="s">
        <v>106</v>
      </c>
      <c r="D45" s="15">
        <v>1296</v>
      </c>
      <c r="E45" s="15">
        <v>1296</v>
      </c>
      <c r="F45" s="15">
        <v>1080</v>
      </c>
      <c r="G45" s="15">
        <v>405</v>
      </c>
      <c r="H45" s="3"/>
      <c r="I45" s="3"/>
      <c r="J45" s="3"/>
      <c r="K45" s="3"/>
      <c r="L45" s="3"/>
      <c r="M45" s="2">
        <v>450</v>
      </c>
      <c r="N45" s="2">
        <v>49491</v>
      </c>
      <c r="O45" s="2">
        <v>450</v>
      </c>
      <c r="P45" s="37">
        <v>42120</v>
      </c>
      <c r="Q45" s="18"/>
    </row>
    <row r="46" spans="1:17" ht="15" customHeight="1" x14ac:dyDescent="0.25">
      <c r="A46" s="38" t="s">
        <v>50</v>
      </c>
      <c r="B46" s="13" t="s">
        <v>131</v>
      </c>
      <c r="C46" s="12">
        <v>39692</v>
      </c>
      <c r="D46" s="15">
        <v>2124</v>
      </c>
      <c r="E46" s="15">
        <v>2124</v>
      </c>
      <c r="F46" s="15">
        <v>3456</v>
      </c>
      <c r="G46" s="15">
        <f>2736+2991.3</f>
        <v>5727.3</v>
      </c>
      <c r="H46" s="3"/>
      <c r="I46" s="3"/>
      <c r="J46" s="3"/>
      <c r="K46" s="3"/>
      <c r="L46" s="3"/>
      <c r="M46" s="2">
        <v>288</v>
      </c>
      <c r="N46" s="2">
        <v>190388.16</v>
      </c>
      <c r="O46" s="2">
        <v>288</v>
      </c>
      <c r="P46" s="37">
        <v>361670</v>
      </c>
      <c r="Q46" s="18"/>
    </row>
    <row r="47" spans="1:17" ht="15" customHeight="1" x14ac:dyDescent="0.25">
      <c r="A47" s="2" t="s">
        <v>51</v>
      </c>
      <c r="B47" s="13" t="s">
        <v>131</v>
      </c>
      <c r="C47" s="12">
        <v>40188</v>
      </c>
      <c r="D47" s="15">
        <v>2055.4</v>
      </c>
      <c r="E47" s="15">
        <v>2055.4</v>
      </c>
      <c r="F47" s="15">
        <v>1955</v>
      </c>
      <c r="G47" s="15">
        <v>3451</v>
      </c>
      <c r="H47" s="3"/>
      <c r="I47" s="3"/>
      <c r="J47" s="3"/>
      <c r="K47" s="3"/>
      <c r="L47" s="3"/>
      <c r="M47" s="2">
        <v>340</v>
      </c>
      <c r="N47" s="2">
        <v>95818.8</v>
      </c>
      <c r="O47" s="2">
        <v>340</v>
      </c>
      <c r="P47" s="37">
        <v>71060</v>
      </c>
      <c r="Q47" s="18"/>
    </row>
    <row r="48" spans="1:17" ht="15" customHeight="1" x14ac:dyDescent="0.25">
      <c r="A48" s="2" t="s">
        <v>52</v>
      </c>
      <c r="B48" s="13" t="s">
        <v>131</v>
      </c>
      <c r="C48" s="14" t="s">
        <v>106</v>
      </c>
      <c r="D48" s="15">
        <v>427.5</v>
      </c>
      <c r="E48" s="15">
        <v>427.5</v>
      </c>
      <c r="F48" s="15">
        <v>243</v>
      </c>
      <c r="G48" s="15">
        <v>0</v>
      </c>
      <c r="H48" s="3"/>
      <c r="I48" s="3"/>
      <c r="J48" s="3"/>
      <c r="K48" s="3"/>
      <c r="L48" s="3"/>
      <c r="M48" s="2">
        <v>81</v>
      </c>
      <c r="N48" s="2">
        <v>37370.160000000003</v>
      </c>
      <c r="O48" s="2">
        <v>81</v>
      </c>
      <c r="P48" s="37">
        <v>36150</v>
      </c>
      <c r="Q48" s="18"/>
    </row>
    <row r="49" spans="1:17" ht="15" customHeight="1" x14ac:dyDescent="0.25">
      <c r="A49" s="2" t="s">
        <v>53</v>
      </c>
      <c r="B49" s="13" t="s">
        <v>131</v>
      </c>
      <c r="C49" s="12">
        <v>40818</v>
      </c>
      <c r="D49" s="15">
        <v>2317.75</v>
      </c>
      <c r="E49" s="15">
        <v>2317.75</v>
      </c>
      <c r="F49" s="15">
        <v>3420</v>
      </c>
      <c r="G49" s="15">
        <f>1520+3420</f>
        <v>4940</v>
      </c>
      <c r="H49" s="3"/>
      <c r="I49" s="3"/>
      <c r="J49" s="3"/>
      <c r="K49" s="3"/>
      <c r="L49" s="3"/>
      <c r="M49" s="2">
        <v>190</v>
      </c>
      <c r="N49" s="2">
        <v>273653.2</v>
      </c>
      <c r="O49" s="2">
        <v>190</v>
      </c>
      <c r="P49" s="37">
        <v>244644</v>
      </c>
      <c r="Q49" s="18"/>
    </row>
    <row r="50" spans="1:17" ht="15" customHeight="1" x14ac:dyDescent="0.25">
      <c r="A50" s="2" t="s">
        <v>54</v>
      </c>
      <c r="B50" s="13" t="s">
        <v>131</v>
      </c>
      <c r="C50" s="14" t="s">
        <v>107</v>
      </c>
      <c r="D50" s="15">
        <v>1276</v>
      </c>
      <c r="E50" s="15">
        <v>1276</v>
      </c>
      <c r="F50" s="15">
        <v>1763</v>
      </c>
      <c r="G50" s="15">
        <v>1856</v>
      </c>
      <c r="H50" s="3"/>
      <c r="I50" s="3"/>
      <c r="J50" s="3"/>
      <c r="K50" s="3"/>
      <c r="L50" s="3"/>
      <c r="M50" s="2">
        <v>232</v>
      </c>
      <c r="N50" s="2">
        <v>113619.68000000001</v>
      </c>
      <c r="O50" s="2">
        <v>232</v>
      </c>
      <c r="P50" s="37">
        <v>83810</v>
      </c>
      <c r="Q50" s="18"/>
    </row>
    <row r="51" spans="1:17" ht="15" customHeight="1" x14ac:dyDescent="0.25">
      <c r="A51" s="2" t="s">
        <v>55</v>
      </c>
      <c r="B51" s="13" t="s">
        <v>131</v>
      </c>
      <c r="C51" s="12">
        <v>40763</v>
      </c>
      <c r="D51" s="15">
        <v>156.80000000000001</v>
      </c>
      <c r="E51" s="15">
        <v>156.80000000000001</v>
      </c>
      <c r="F51" s="15">
        <v>196</v>
      </c>
      <c r="G51" s="15">
        <v>0</v>
      </c>
      <c r="H51" s="3"/>
      <c r="I51" s="3"/>
      <c r="J51" s="3"/>
      <c r="K51" s="3"/>
      <c r="L51" s="3"/>
      <c r="M51" s="2">
        <v>196</v>
      </c>
      <c r="N51" s="2">
        <v>29952.719999999998</v>
      </c>
      <c r="O51" s="2">
        <v>196</v>
      </c>
      <c r="P51" s="37">
        <v>18365</v>
      </c>
      <c r="Q51" s="18"/>
    </row>
    <row r="52" spans="1:17" ht="15" customHeight="1" x14ac:dyDescent="0.25">
      <c r="A52" s="2" t="s">
        <v>56</v>
      </c>
      <c r="B52" s="13" t="s">
        <v>131</v>
      </c>
      <c r="C52" s="14" t="s">
        <v>108</v>
      </c>
      <c r="D52" s="15">
        <v>612.5</v>
      </c>
      <c r="E52" s="15">
        <v>612.5</v>
      </c>
      <c r="F52" s="15">
        <v>700</v>
      </c>
      <c r="G52" s="15">
        <v>892.5</v>
      </c>
      <c r="H52" s="3"/>
      <c r="I52" s="3"/>
      <c r="J52" s="3"/>
      <c r="K52" s="3"/>
      <c r="L52" s="3"/>
      <c r="M52" s="2">
        <v>35</v>
      </c>
      <c r="N52" s="2">
        <v>31964.45</v>
      </c>
      <c r="O52" s="2">
        <v>35</v>
      </c>
      <c r="P52" s="37">
        <v>37142</v>
      </c>
      <c r="Q52" s="18"/>
    </row>
    <row r="53" spans="1:17" ht="15" customHeight="1" x14ac:dyDescent="0.25">
      <c r="A53" s="2" t="s">
        <v>83</v>
      </c>
      <c r="B53" s="13" t="s">
        <v>131</v>
      </c>
      <c r="C53" s="14" t="s">
        <v>109</v>
      </c>
      <c r="D53" s="15">
        <v>392.6</v>
      </c>
      <c r="E53" s="15"/>
      <c r="F53" s="15">
        <v>0</v>
      </c>
      <c r="G53" s="15">
        <v>0</v>
      </c>
      <c r="H53" s="3"/>
      <c r="I53" s="3"/>
      <c r="J53" s="3"/>
      <c r="K53" s="3"/>
      <c r="L53" s="3"/>
      <c r="M53" s="2">
        <v>1168</v>
      </c>
      <c r="N53" s="2">
        <v>14051.039999999999</v>
      </c>
      <c r="O53" s="2">
        <v>1168</v>
      </c>
      <c r="P53" s="37">
        <v>1226</v>
      </c>
      <c r="Q53" s="18"/>
    </row>
    <row r="54" spans="1:17" ht="15" customHeight="1" x14ac:dyDescent="0.25">
      <c r="A54" s="2" t="s">
        <v>57</v>
      </c>
      <c r="B54" s="13" t="s">
        <v>131</v>
      </c>
      <c r="C54" s="14" t="s">
        <v>110</v>
      </c>
      <c r="D54" s="15">
        <v>306</v>
      </c>
      <c r="E54" s="15">
        <v>306</v>
      </c>
      <c r="F54" s="15">
        <v>1126</v>
      </c>
      <c r="G54" s="15">
        <v>0</v>
      </c>
      <c r="H54" s="3"/>
      <c r="I54" s="3"/>
      <c r="J54" s="3"/>
      <c r="K54" s="3"/>
      <c r="L54" s="3"/>
      <c r="M54" s="2">
        <v>204</v>
      </c>
      <c r="N54" s="2">
        <v>19677.84</v>
      </c>
      <c r="O54" s="2">
        <v>204</v>
      </c>
      <c r="P54" s="37">
        <v>23348</v>
      </c>
      <c r="Q54" s="18"/>
    </row>
    <row r="55" spans="1:17" ht="15" customHeight="1" x14ac:dyDescent="0.25">
      <c r="A55" s="2" t="s">
        <v>58</v>
      </c>
      <c r="B55" s="13" t="s">
        <v>131</v>
      </c>
      <c r="C55" s="14" t="s">
        <v>111</v>
      </c>
      <c r="D55" s="15">
        <v>642.25</v>
      </c>
      <c r="E55" s="15">
        <v>642.25</v>
      </c>
      <c r="F55" s="15">
        <v>2468.77</v>
      </c>
      <c r="G55" s="15">
        <v>933.75</v>
      </c>
      <c r="H55" s="3"/>
      <c r="I55" s="3"/>
      <c r="J55" s="3"/>
      <c r="K55" s="3"/>
      <c r="L55" s="3"/>
      <c r="M55" s="2">
        <v>313</v>
      </c>
      <c r="N55" s="2">
        <v>46593.180000000008</v>
      </c>
      <c r="O55" s="2">
        <v>313</v>
      </c>
      <c r="P55" s="37">
        <v>31095</v>
      </c>
      <c r="Q55" s="18"/>
    </row>
    <row r="56" spans="1:17" ht="15" customHeight="1" x14ac:dyDescent="0.25">
      <c r="A56" s="38" t="s">
        <v>59</v>
      </c>
      <c r="B56" s="13" t="s">
        <v>131</v>
      </c>
      <c r="C56" s="12">
        <v>40188</v>
      </c>
      <c r="D56" s="15">
        <v>216</v>
      </c>
      <c r="E56" s="15">
        <v>216</v>
      </c>
      <c r="F56" s="15">
        <v>553.5</v>
      </c>
      <c r="G56" s="15">
        <v>86.4</v>
      </c>
      <c r="H56" s="3"/>
      <c r="I56" s="3"/>
      <c r="J56" s="3"/>
      <c r="K56" s="3"/>
      <c r="L56" s="3"/>
      <c r="M56" s="2">
        <v>54</v>
      </c>
      <c r="N56" s="2">
        <v>9439.2000000000007</v>
      </c>
      <c r="O56" s="2">
        <v>54</v>
      </c>
      <c r="P56" s="37">
        <v>5800</v>
      </c>
      <c r="Q56" s="18"/>
    </row>
    <row r="57" spans="1:17" ht="15" customHeight="1" x14ac:dyDescent="0.25">
      <c r="A57" s="2" t="s">
        <v>60</v>
      </c>
      <c r="B57" s="13" t="s">
        <v>131</v>
      </c>
      <c r="C57" s="12">
        <v>40545</v>
      </c>
      <c r="D57" s="15">
        <v>1884</v>
      </c>
      <c r="E57" s="15">
        <v>1884</v>
      </c>
      <c r="F57" s="15">
        <v>2548</v>
      </c>
      <c r="G57" s="15">
        <v>0</v>
      </c>
      <c r="H57" s="3"/>
      <c r="I57" s="3"/>
      <c r="J57" s="3"/>
      <c r="K57" s="3"/>
      <c r="L57" s="3"/>
      <c r="M57" s="2">
        <v>364</v>
      </c>
      <c r="N57" s="2">
        <v>54163.200000000004</v>
      </c>
      <c r="O57" s="2">
        <v>364</v>
      </c>
      <c r="P57" s="37">
        <v>33870</v>
      </c>
      <c r="Q57" s="18"/>
    </row>
    <row r="58" spans="1:17" ht="15" customHeight="1" x14ac:dyDescent="0.25">
      <c r="A58" s="2" t="s">
        <v>61</v>
      </c>
      <c r="B58" s="13" t="s">
        <v>131</v>
      </c>
      <c r="C58" s="12">
        <v>39449</v>
      </c>
      <c r="D58" s="15">
        <v>264</v>
      </c>
      <c r="E58" s="15">
        <v>264</v>
      </c>
      <c r="F58" s="15">
        <v>300</v>
      </c>
      <c r="G58" s="15">
        <v>300</v>
      </c>
      <c r="H58" s="3"/>
      <c r="I58" s="3"/>
      <c r="J58" s="3"/>
      <c r="K58" s="3"/>
      <c r="L58" s="3"/>
      <c r="M58" s="2">
        <v>120</v>
      </c>
      <c r="N58" s="2">
        <v>14325.599999999999</v>
      </c>
      <c r="O58" s="2">
        <v>120</v>
      </c>
      <c r="P58" s="37">
        <v>17316</v>
      </c>
      <c r="Q58" s="18"/>
    </row>
    <row r="59" spans="1:17" ht="15" customHeight="1" x14ac:dyDescent="0.25">
      <c r="A59" s="2" t="s">
        <v>62</v>
      </c>
      <c r="B59" s="13" t="s">
        <v>131</v>
      </c>
      <c r="C59" s="12">
        <v>42530</v>
      </c>
      <c r="D59" s="15" t="s">
        <v>117</v>
      </c>
      <c r="E59" s="15" t="s">
        <v>117</v>
      </c>
      <c r="F59" s="15">
        <v>0</v>
      </c>
      <c r="G59" s="15">
        <v>0</v>
      </c>
      <c r="H59" s="3"/>
      <c r="I59" s="3"/>
      <c r="J59" s="3"/>
      <c r="K59" s="3"/>
      <c r="L59" s="3"/>
      <c r="M59" s="2">
        <v>100</v>
      </c>
      <c r="N59" s="2">
        <v>21</v>
      </c>
      <c r="O59" s="2">
        <v>100</v>
      </c>
      <c r="P59" s="37">
        <v>11</v>
      </c>
      <c r="Q59" s="18"/>
    </row>
    <row r="60" spans="1:17" ht="15" customHeight="1" x14ac:dyDescent="0.25">
      <c r="A60" s="2" t="s">
        <v>63</v>
      </c>
      <c r="B60" s="13" t="s">
        <v>131</v>
      </c>
      <c r="C60" s="14" t="s">
        <v>112</v>
      </c>
      <c r="D60" s="15">
        <v>133</v>
      </c>
      <c r="E60" s="15">
        <v>133</v>
      </c>
      <c r="F60" s="15">
        <v>0</v>
      </c>
      <c r="G60" s="15">
        <v>0</v>
      </c>
      <c r="H60" s="3"/>
      <c r="I60" s="3"/>
      <c r="J60" s="3"/>
      <c r="K60" s="3"/>
      <c r="L60" s="3"/>
      <c r="M60" s="2">
        <v>442</v>
      </c>
      <c r="N60" s="2">
        <v>47395.66</v>
      </c>
      <c r="O60" s="2">
        <v>442</v>
      </c>
      <c r="P60" s="37">
        <v>50521</v>
      </c>
      <c r="Q60" s="18"/>
    </row>
    <row r="61" spans="1:17" ht="15" customHeight="1" x14ac:dyDescent="0.25">
      <c r="A61" s="2" t="s">
        <v>64</v>
      </c>
      <c r="B61" s="13" t="s">
        <v>131</v>
      </c>
      <c r="C61" s="14" t="s">
        <v>113</v>
      </c>
      <c r="D61" s="15">
        <v>513</v>
      </c>
      <c r="E61" s="15">
        <v>513</v>
      </c>
      <c r="F61" s="15">
        <v>2832.2</v>
      </c>
      <c r="G61" s="15">
        <v>1373.6</v>
      </c>
      <c r="H61" s="3"/>
      <c r="I61" s="3"/>
      <c r="J61" s="3"/>
      <c r="K61" s="3"/>
      <c r="L61" s="3"/>
      <c r="M61" s="2">
        <v>340</v>
      </c>
      <c r="N61" s="2">
        <v>67989.8</v>
      </c>
      <c r="O61" s="2">
        <v>340</v>
      </c>
      <c r="P61" s="37">
        <v>64549</v>
      </c>
      <c r="Q61" s="18"/>
    </row>
    <row r="62" spans="1:17" ht="15" customHeight="1" x14ac:dyDescent="0.25">
      <c r="A62" s="2" t="s">
        <v>65</v>
      </c>
      <c r="B62" s="13" t="s">
        <v>131</v>
      </c>
      <c r="C62" s="14" t="s">
        <v>103</v>
      </c>
      <c r="D62" s="15">
        <v>132.80000000000001</v>
      </c>
      <c r="E62" s="15">
        <v>132.80000000000001</v>
      </c>
      <c r="F62" s="15">
        <v>199.2</v>
      </c>
      <c r="G62" s="15">
        <v>332</v>
      </c>
      <c r="H62" s="3"/>
      <c r="I62" s="3"/>
      <c r="J62" s="3"/>
      <c r="K62" s="3"/>
      <c r="L62" s="3"/>
      <c r="M62" s="2">
        <v>166</v>
      </c>
      <c r="N62" s="2">
        <v>66763.539999999994</v>
      </c>
      <c r="O62" s="2">
        <v>166</v>
      </c>
      <c r="P62" s="37">
        <v>75912</v>
      </c>
      <c r="Q62" s="18"/>
    </row>
    <row r="63" spans="1:17" ht="15" customHeight="1" x14ac:dyDescent="0.25">
      <c r="A63" s="2" t="s">
        <v>66</v>
      </c>
      <c r="B63" s="13" t="s">
        <v>131</v>
      </c>
      <c r="C63" s="12">
        <v>40157</v>
      </c>
      <c r="D63" s="15">
        <v>176</v>
      </c>
      <c r="E63" s="15">
        <v>176</v>
      </c>
      <c r="F63" s="15">
        <v>208</v>
      </c>
      <c r="G63" s="15">
        <v>208</v>
      </c>
      <c r="H63" s="3"/>
      <c r="I63" s="3"/>
      <c r="J63" s="3"/>
      <c r="K63" s="3"/>
      <c r="L63" s="3"/>
      <c r="M63" s="2">
        <v>32</v>
      </c>
      <c r="N63" s="2">
        <v>35853.760000000002</v>
      </c>
      <c r="O63" s="2">
        <v>32</v>
      </c>
      <c r="P63" s="37">
        <v>63530</v>
      </c>
      <c r="Q63" s="18"/>
    </row>
    <row r="64" spans="1:17" ht="15" customHeight="1" x14ac:dyDescent="0.25">
      <c r="A64" s="2" t="s">
        <v>67</v>
      </c>
      <c r="B64" s="13" t="s">
        <v>131</v>
      </c>
      <c r="C64" s="12">
        <v>40157</v>
      </c>
      <c r="D64" s="15">
        <v>157</v>
      </c>
      <c r="E64" s="15" t="s">
        <v>117</v>
      </c>
      <c r="F64" s="15">
        <v>0</v>
      </c>
      <c r="G64" s="15">
        <v>0</v>
      </c>
      <c r="H64" s="3"/>
      <c r="I64" s="3"/>
      <c r="J64" s="3"/>
      <c r="K64" s="3"/>
      <c r="L64" s="3"/>
      <c r="M64" s="2">
        <v>10</v>
      </c>
      <c r="N64" s="2">
        <v>289.20000000000005</v>
      </c>
      <c r="O64" s="2">
        <v>10</v>
      </c>
      <c r="P64" s="37">
        <v>34</v>
      </c>
      <c r="Q64" s="18"/>
    </row>
    <row r="65" spans="1:17" ht="15" customHeight="1" x14ac:dyDescent="0.25">
      <c r="A65" s="2" t="s">
        <v>68</v>
      </c>
      <c r="B65" s="13" t="s">
        <v>131</v>
      </c>
      <c r="C65" s="12">
        <v>42530</v>
      </c>
      <c r="D65" s="15">
        <v>350</v>
      </c>
      <c r="E65" s="15">
        <v>350</v>
      </c>
      <c r="F65" s="15">
        <v>300</v>
      </c>
      <c r="G65" s="15">
        <v>300</v>
      </c>
      <c r="H65" s="3"/>
      <c r="I65" s="3"/>
      <c r="J65" s="3"/>
      <c r="K65" s="3"/>
      <c r="L65" s="3"/>
      <c r="M65" s="2">
        <v>200</v>
      </c>
      <c r="N65" s="2">
        <v>19734</v>
      </c>
      <c r="O65" s="2">
        <v>200</v>
      </c>
      <c r="P65" s="37">
        <v>20930</v>
      </c>
      <c r="Q65" s="18"/>
    </row>
    <row r="66" spans="1:17" ht="15" customHeight="1" x14ac:dyDescent="0.25">
      <c r="A66" s="2" t="s">
        <v>69</v>
      </c>
      <c r="B66" s="13" t="s">
        <v>131</v>
      </c>
      <c r="C66" s="12">
        <v>42530</v>
      </c>
      <c r="D66" s="15" t="s">
        <v>117</v>
      </c>
      <c r="E66" s="15" t="s">
        <v>117</v>
      </c>
      <c r="F66" s="15">
        <v>437.5</v>
      </c>
      <c r="G66" s="15">
        <v>472.5</v>
      </c>
      <c r="H66" s="3"/>
      <c r="I66" s="3"/>
      <c r="J66" s="3"/>
      <c r="K66" s="3"/>
      <c r="L66" s="3"/>
      <c r="M66" s="2">
        <v>175</v>
      </c>
      <c r="N66" s="2">
        <v>38438.75</v>
      </c>
      <c r="O66" s="2">
        <v>175</v>
      </c>
      <c r="P66" s="37">
        <v>69457.5</v>
      </c>
      <c r="Q66" s="18"/>
    </row>
    <row r="67" spans="1:17" ht="15" customHeight="1" x14ac:dyDescent="0.25">
      <c r="A67" s="2" t="s">
        <v>70</v>
      </c>
      <c r="B67" s="13" t="s">
        <v>131</v>
      </c>
      <c r="C67" s="14" t="s">
        <v>106</v>
      </c>
      <c r="D67" s="15">
        <v>93</v>
      </c>
      <c r="E67" s="15">
        <v>93</v>
      </c>
      <c r="F67" s="15">
        <v>0</v>
      </c>
      <c r="G67" s="15">
        <v>0</v>
      </c>
      <c r="H67" s="3"/>
      <c r="I67" s="3"/>
      <c r="J67" s="3"/>
      <c r="K67" s="3"/>
      <c r="L67" s="3"/>
      <c r="M67" s="2">
        <v>330</v>
      </c>
      <c r="N67" s="2">
        <v>56990.999999999993</v>
      </c>
      <c r="O67" s="2">
        <v>330</v>
      </c>
      <c r="P67" s="37">
        <v>60670</v>
      </c>
      <c r="Q67" s="18"/>
    </row>
    <row r="68" spans="1:17" ht="15" customHeight="1" x14ac:dyDescent="0.25">
      <c r="A68" s="2" t="s">
        <v>71</v>
      </c>
      <c r="B68" s="13" t="s">
        <v>131</v>
      </c>
      <c r="C68" s="14" t="s">
        <v>114</v>
      </c>
      <c r="D68" s="15">
        <v>820.3</v>
      </c>
      <c r="E68" s="15">
        <v>820.3</v>
      </c>
      <c r="F68" s="15">
        <v>703.3</v>
      </c>
      <c r="G68" s="15">
        <v>838.55</v>
      </c>
      <c r="H68" s="3"/>
      <c r="I68" s="3"/>
      <c r="J68" s="3"/>
      <c r="K68" s="3"/>
      <c r="L68" s="3"/>
      <c r="M68" s="2">
        <v>541</v>
      </c>
      <c r="N68" s="2">
        <v>37713.109999999993</v>
      </c>
      <c r="O68" s="2">
        <v>541</v>
      </c>
      <c r="P68" s="37">
        <v>40930</v>
      </c>
      <c r="Q68" s="18"/>
    </row>
    <row r="69" spans="1:17" ht="15" customHeight="1" x14ac:dyDescent="0.25">
      <c r="A69" s="2" t="s">
        <v>72</v>
      </c>
      <c r="B69" s="13" t="s">
        <v>131</v>
      </c>
      <c r="C69" s="12">
        <v>39296</v>
      </c>
      <c r="D69" s="15">
        <v>2504</v>
      </c>
      <c r="E69" s="15">
        <v>2504</v>
      </c>
      <c r="F69" s="15">
        <v>3172</v>
      </c>
      <c r="G69" s="15">
        <v>2440</v>
      </c>
      <c r="H69" s="3"/>
      <c r="I69" s="3"/>
      <c r="J69" s="3"/>
      <c r="K69" s="3"/>
      <c r="L69" s="3"/>
      <c r="M69" s="2">
        <v>244</v>
      </c>
      <c r="N69" s="2">
        <v>126655.52</v>
      </c>
      <c r="O69" s="2">
        <v>244</v>
      </c>
      <c r="P69" s="37">
        <v>157051</v>
      </c>
      <c r="Q69" s="18"/>
    </row>
    <row r="70" spans="1:17" ht="15" customHeight="1" x14ac:dyDescent="0.25">
      <c r="A70" s="38" t="s">
        <v>73</v>
      </c>
      <c r="B70" s="13" t="s">
        <v>131</v>
      </c>
      <c r="C70" s="12">
        <v>39304</v>
      </c>
      <c r="D70" s="15">
        <v>8160</v>
      </c>
      <c r="E70" s="15">
        <v>8160</v>
      </c>
      <c r="F70" s="15">
        <v>8640</v>
      </c>
      <c r="G70" s="15">
        <f>720+600+1440</f>
        <v>2760</v>
      </c>
      <c r="H70" s="3"/>
      <c r="I70" s="3"/>
      <c r="J70" s="3"/>
      <c r="K70" s="3"/>
      <c r="L70" s="3"/>
      <c r="M70" s="2">
        <v>120</v>
      </c>
      <c r="N70" s="2">
        <v>228086.39999999999</v>
      </c>
      <c r="O70" s="2">
        <v>120</v>
      </c>
      <c r="P70" s="37">
        <v>343530</v>
      </c>
      <c r="Q70" s="18"/>
    </row>
    <row r="71" spans="1:17" ht="15" customHeight="1" x14ac:dyDescent="0.25">
      <c r="A71" s="2" t="s">
        <v>74</v>
      </c>
      <c r="B71" s="13" t="s">
        <v>131</v>
      </c>
      <c r="C71" s="14" t="s">
        <v>115</v>
      </c>
      <c r="D71" s="15">
        <v>450</v>
      </c>
      <c r="E71" s="15">
        <v>450</v>
      </c>
      <c r="F71" s="15">
        <v>720</v>
      </c>
      <c r="G71" s="15">
        <v>810</v>
      </c>
      <c r="H71" s="3"/>
      <c r="I71" s="3"/>
      <c r="J71" s="3"/>
      <c r="K71" s="3"/>
      <c r="L71" s="3"/>
      <c r="M71" s="2">
        <v>90</v>
      </c>
      <c r="N71" s="2">
        <v>68222.7</v>
      </c>
      <c r="O71" s="2">
        <v>135</v>
      </c>
      <c r="P71" s="37">
        <v>62957</v>
      </c>
      <c r="Q71" s="18"/>
    </row>
    <row r="72" spans="1:17" ht="15" customHeight="1" x14ac:dyDescent="0.25">
      <c r="A72" s="2" t="s">
        <v>75</v>
      </c>
      <c r="B72" s="13" t="s">
        <v>131</v>
      </c>
      <c r="C72" s="12">
        <v>41283</v>
      </c>
      <c r="D72" s="15">
        <v>152.25</v>
      </c>
      <c r="E72" s="15">
        <v>152.25</v>
      </c>
      <c r="F72" s="15">
        <v>160.94999999999999</v>
      </c>
      <c r="G72" s="15">
        <v>826.5</v>
      </c>
      <c r="H72" s="3"/>
      <c r="I72" s="3"/>
      <c r="J72" s="3"/>
      <c r="K72" s="3"/>
      <c r="L72" s="3"/>
      <c r="M72" s="2">
        <v>87</v>
      </c>
      <c r="N72" s="2">
        <v>17611.41</v>
      </c>
      <c r="O72" s="2">
        <v>87</v>
      </c>
      <c r="P72" s="37">
        <v>14042</v>
      </c>
      <c r="Q72" s="18"/>
    </row>
    <row r="73" spans="1:17" ht="15" customHeight="1" x14ac:dyDescent="0.25">
      <c r="A73" s="2" t="s">
        <v>76</v>
      </c>
      <c r="B73" s="13" t="s">
        <v>131</v>
      </c>
      <c r="C73" s="12">
        <v>39449</v>
      </c>
      <c r="D73" s="15">
        <v>45</v>
      </c>
      <c r="E73" s="15">
        <v>45</v>
      </c>
      <c r="F73" s="15">
        <v>120</v>
      </c>
      <c r="G73" s="15">
        <v>120</v>
      </c>
      <c r="H73" s="3"/>
      <c r="I73" s="3"/>
      <c r="J73" s="3"/>
      <c r="K73" s="3"/>
      <c r="L73" s="3"/>
      <c r="M73" s="2">
        <v>60</v>
      </c>
      <c r="N73" s="2">
        <v>7080.6</v>
      </c>
      <c r="O73" s="2">
        <v>60</v>
      </c>
      <c r="P73" s="37">
        <v>5190</v>
      </c>
      <c r="Q73" s="18"/>
    </row>
    <row r="74" spans="1:17" ht="15" customHeight="1" x14ac:dyDescent="0.25">
      <c r="A74" s="2" t="s">
        <v>77</v>
      </c>
      <c r="B74" s="13" t="s">
        <v>131</v>
      </c>
      <c r="C74" s="12">
        <v>41344</v>
      </c>
      <c r="D74" s="15">
        <v>50</v>
      </c>
      <c r="E74" s="15">
        <v>50</v>
      </c>
      <c r="F74" s="15">
        <v>187.61</v>
      </c>
      <c r="G74" s="15">
        <v>0</v>
      </c>
      <c r="H74" s="3"/>
      <c r="I74" s="3"/>
      <c r="J74" s="3"/>
      <c r="K74" s="3"/>
      <c r="L74" s="3"/>
      <c r="M74" s="2">
        <v>100</v>
      </c>
      <c r="N74" s="2">
        <v>24742</v>
      </c>
      <c r="O74" s="2">
        <v>133</v>
      </c>
      <c r="P74" s="37">
        <v>51371</v>
      </c>
      <c r="Q74" s="18"/>
    </row>
    <row r="75" spans="1:17" ht="15" customHeight="1" x14ac:dyDescent="0.25">
      <c r="A75" s="2" t="s">
        <v>78</v>
      </c>
      <c r="B75" s="13" t="s">
        <v>131</v>
      </c>
      <c r="C75" s="14" t="s">
        <v>116</v>
      </c>
      <c r="D75" s="15" t="s">
        <v>117</v>
      </c>
      <c r="E75" s="15" t="s">
        <v>117</v>
      </c>
      <c r="F75" s="15" t="s">
        <v>117</v>
      </c>
      <c r="G75" s="15" t="s">
        <v>117</v>
      </c>
      <c r="H75" s="3"/>
      <c r="I75" s="3"/>
      <c r="J75" s="3"/>
      <c r="K75" s="3"/>
      <c r="L75" s="3"/>
      <c r="M75" s="2">
        <v>3462.4679999999998</v>
      </c>
      <c r="N75" s="2">
        <v>162883.98000000001</v>
      </c>
      <c r="O75" s="2">
        <v>3462.4679999999998</v>
      </c>
      <c r="P75" s="37">
        <v>185716</v>
      </c>
    </row>
    <row r="76" spans="1:17" ht="15" customHeight="1" x14ac:dyDescent="0.25">
      <c r="A76" s="2" t="s">
        <v>137</v>
      </c>
      <c r="B76" s="13" t="s">
        <v>132</v>
      </c>
      <c r="C76" s="12"/>
      <c r="D76" s="15"/>
      <c r="E76" s="15"/>
      <c r="F76" s="15">
        <v>4414</v>
      </c>
      <c r="G76" s="15">
        <f>1198+586+771</f>
        <v>2555</v>
      </c>
      <c r="H76" s="3"/>
      <c r="I76" s="3"/>
      <c r="J76" s="3"/>
      <c r="K76" s="3"/>
      <c r="L76" s="3"/>
      <c r="M76" s="2">
        <v>0</v>
      </c>
      <c r="N76" s="2">
        <f>O76*M76</f>
        <v>0</v>
      </c>
      <c r="O76" s="2">
        <v>0</v>
      </c>
      <c r="P76" s="37">
        <v>0</v>
      </c>
    </row>
    <row r="77" spans="1:17" ht="15" customHeight="1" x14ac:dyDescent="0.25">
      <c r="A77" s="2" t="s">
        <v>137</v>
      </c>
      <c r="B77" s="13" t="s">
        <v>136</v>
      </c>
      <c r="C77" s="14"/>
      <c r="D77" s="15"/>
      <c r="E77" s="15"/>
      <c r="F77" s="15">
        <v>1578</v>
      </c>
      <c r="G77" s="15"/>
      <c r="H77" s="3"/>
      <c r="I77" s="3"/>
      <c r="J77" s="3"/>
      <c r="K77" s="3"/>
      <c r="L77" s="3"/>
      <c r="M77" s="2">
        <v>0</v>
      </c>
      <c r="N77" s="2">
        <f>O77*M77</f>
        <v>0</v>
      </c>
      <c r="O77" s="2">
        <v>0</v>
      </c>
      <c r="P77" s="37">
        <v>0</v>
      </c>
    </row>
    <row r="78" spans="1:17" ht="15" customHeight="1" x14ac:dyDescent="0.25">
      <c r="A78" s="5" t="s">
        <v>79</v>
      </c>
      <c r="B78" s="13" t="s">
        <v>133</v>
      </c>
      <c r="C78" s="14"/>
      <c r="D78" s="15"/>
      <c r="E78" s="15"/>
      <c r="F78" s="15">
        <v>770</v>
      </c>
      <c r="G78" s="15">
        <v>885</v>
      </c>
      <c r="H78" s="3"/>
      <c r="I78" s="3"/>
      <c r="J78" s="3"/>
      <c r="K78" s="3"/>
      <c r="L78" s="3"/>
      <c r="M78" s="2">
        <v>0</v>
      </c>
      <c r="N78" s="2">
        <f>O78*M78</f>
        <v>0</v>
      </c>
      <c r="O78" s="2">
        <v>0</v>
      </c>
      <c r="P78" s="37">
        <v>0</v>
      </c>
    </row>
    <row r="79" spans="1:17" ht="15" customHeight="1" x14ac:dyDescent="0.25">
      <c r="A79" s="5" t="s">
        <v>80</v>
      </c>
      <c r="B79" s="13" t="s">
        <v>133</v>
      </c>
      <c r="C79" s="14"/>
      <c r="D79" s="15"/>
      <c r="E79" s="15"/>
      <c r="F79" s="15">
        <v>474</v>
      </c>
      <c r="G79" s="15">
        <v>439</v>
      </c>
      <c r="H79" s="3"/>
      <c r="I79" s="3"/>
      <c r="J79" s="3"/>
      <c r="K79" s="3"/>
      <c r="L79" s="3"/>
      <c r="M79" s="2">
        <v>0</v>
      </c>
      <c r="N79" s="2">
        <f>O79*M79</f>
        <v>0</v>
      </c>
      <c r="O79" s="2">
        <v>0</v>
      </c>
      <c r="P79" s="37">
        <v>0</v>
      </c>
    </row>
    <row r="80" spans="1:17" ht="15" customHeight="1" x14ac:dyDescent="0.25">
      <c r="A80" s="2" t="s">
        <v>32</v>
      </c>
      <c r="B80" s="13" t="s">
        <v>131</v>
      </c>
      <c r="C80" s="12">
        <v>41344</v>
      </c>
      <c r="D80" s="15" t="s">
        <v>117</v>
      </c>
      <c r="E80" s="15" t="s">
        <v>117</v>
      </c>
      <c r="F80" s="15">
        <v>57.15</v>
      </c>
      <c r="G80" s="15">
        <v>0</v>
      </c>
      <c r="H80" s="3"/>
      <c r="I80" s="3"/>
      <c r="J80" s="3"/>
      <c r="K80" s="3"/>
      <c r="L80" s="3"/>
      <c r="M80" s="2">
        <v>54</v>
      </c>
      <c r="N80" s="2">
        <v>734.4</v>
      </c>
      <c r="O80" s="2">
        <v>54</v>
      </c>
      <c r="P80" s="37">
        <v>761</v>
      </c>
    </row>
    <row r="81" spans="1:17" ht="15" customHeight="1" x14ac:dyDescent="0.25">
      <c r="A81" s="2" t="s">
        <v>39</v>
      </c>
      <c r="B81" s="13" t="s">
        <v>131</v>
      </c>
      <c r="C81" s="12">
        <v>39518</v>
      </c>
      <c r="D81" s="15" t="s">
        <v>117</v>
      </c>
      <c r="E81" s="15">
        <v>100</v>
      </c>
      <c r="F81" s="15">
        <v>90</v>
      </c>
      <c r="G81" s="15">
        <v>0</v>
      </c>
      <c r="H81" s="3"/>
      <c r="I81" s="3"/>
      <c r="J81" s="3"/>
      <c r="K81" s="3"/>
      <c r="L81" s="3"/>
      <c r="M81" s="2">
        <v>45</v>
      </c>
      <c r="N81" s="2">
        <v>3230.55</v>
      </c>
      <c r="O81" s="2">
        <v>45</v>
      </c>
      <c r="P81" s="37">
        <v>1616</v>
      </c>
    </row>
    <row r="82" spans="1:17" ht="15" customHeight="1" x14ac:dyDescent="0.25">
      <c r="A82" s="2" t="s">
        <v>40</v>
      </c>
      <c r="B82" s="13" t="s">
        <v>131</v>
      </c>
      <c r="C82" s="12">
        <v>39471</v>
      </c>
      <c r="D82" s="15" t="s">
        <v>117</v>
      </c>
      <c r="E82" s="15">
        <v>0</v>
      </c>
      <c r="F82" s="15">
        <v>288</v>
      </c>
      <c r="G82" s="15">
        <v>0</v>
      </c>
      <c r="H82" s="3"/>
      <c r="I82" s="3"/>
      <c r="J82" s="3"/>
      <c r="K82" s="3"/>
      <c r="L82" s="3"/>
      <c r="M82" s="2">
        <v>288</v>
      </c>
      <c r="N82" s="2">
        <v>180694.1</v>
      </c>
      <c r="O82" s="2">
        <v>576</v>
      </c>
      <c r="P82" s="37">
        <v>268070</v>
      </c>
    </row>
    <row r="83" spans="1:17" ht="15" customHeight="1" x14ac:dyDescent="0.25">
      <c r="A83" s="2" t="s">
        <v>81</v>
      </c>
      <c r="B83" s="13" t="s">
        <v>131</v>
      </c>
      <c r="C83" s="14"/>
      <c r="D83" s="15" t="s">
        <v>117</v>
      </c>
      <c r="E83" s="15" t="s">
        <v>117</v>
      </c>
      <c r="F83" s="15"/>
      <c r="G83" s="15"/>
      <c r="H83" s="3"/>
      <c r="I83" s="3"/>
      <c r="J83" s="3"/>
      <c r="K83" s="3"/>
      <c r="L83" s="3"/>
      <c r="M83" s="2">
        <v>111</v>
      </c>
      <c r="N83" s="2">
        <v>6809.85</v>
      </c>
      <c r="O83" s="2">
        <v>111</v>
      </c>
      <c r="P83" s="37">
        <v>3452</v>
      </c>
      <c r="Q83" s="18"/>
    </row>
    <row r="84" spans="1:17" ht="15" customHeight="1" x14ac:dyDescent="0.25">
      <c r="A84" s="2" t="s">
        <v>49</v>
      </c>
      <c r="B84" s="13" t="s">
        <v>131</v>
      </c>
      <c r="C84" s="12">
        <v>39479</v>
      </c>
      <c r="D84" s="15" t="s">
        <v>117</v>
      </c>
      <c r="E84" s="15">
        <v>1296</v>
      </c>
      <c r="F84" s="15">
        <v>216</v>
      </c>
      <c r="G84" s="15">
        <v>81</v>
      </c>
      <c r="H84" s="3"/>
      <c r="I84" s="3"/>
      <c r="J84" s="3"/>
      <c r="K84" s="3"/>
      <c r="L84" s="3"/>
      <c r="M84" s="2">
        <v>90</v>
      </c>
      <c r="N84" s="2">
        <v>9898.2000000000007</v>
      </c>
      <c r="O84" s="2">
        <v>90</v>
      </c>
      <c r="P84" s="37">
        <v>8424</v>
      </c>
      <c r="Q84" s="18"/>
    </row>
    <row r="85" spans="1:17" ht="15" customHeight="1" x14ac:dyDescent="0.25">
      <c r="A85" s="2" t="s">
        <v>50</v>
      </c>
      <c r="B85" s="13" t="s">
        <v>131</v>
      </c>
      <c r="C85" s="12">
        <v>39465</v>
      </c>
      <c r="D85" s="15" t="s">
        <v>117</v>
      </c>
      <c r="E85" s="15">
        <v>2124</v>
      </c>
      <c r="F85" s="15">
        <v>1620</v>
      </c>
      <c r="G85" s="15">
        <f>684+864</f>
        <v>1548</v>
      </c>
      <c r="H85" s="3"/>
      <c r="I85" s="3"/>
      <c r="J85" s="3"/>
      <c r="K85" s="3"/>
      <c r="L85" s="3"/>
      <c r="M85" s="2">
        <v>36</v>
      </c>
      <c r="N85" s="2">
        <v>47597.04</v>
      </c>
      <c r="O85" s="2">
        <v>72</v>
      </c>
      <c r="P85" s="37">
        <v>90417</v>
      </c>
    </row>
    <row r="86" spans="1:17" ht="15" customHeight="1" x14ac:dyDescent="0.25">
      <c r="A86" s="2" t="s">
        <v>82</v>
      </c>
      <c r="B86" s="13" t="s">
        <v>131</v>
      </c>
      <c r="C86" s="14"/>
      <c r="D86" s="15" t="s">
        <v>117</v>
      </c>
      <c r="E86" s="15" t="s">
        <v>117</v>
      </c>
      <c r="F86" s="15">
        <v>54</v>
      </c>
      <c r="G86" s="15">
        <v>144</v>
      </c>
      <c r="H86" s="3"/>
      <c r="I86" s="3"/>
      <c r="J86" s="3"/>
      <c r="K86" s="3"/>
      <c r="L86" s="3"/>
      <c r="M86" s="2">
        <v>18</v>
      </c>
      <c r="N86" s="2">
        <v>14620.68</v>
      </c>
      <c r="O86" s="2">
        <v>18</v>
      </c>
      <c r="P86" s="37">
        <v>39398</v>
      </c>
      <c r="Q86" s="18"/>
    </row>
    <row r="87" spans="1:17" ht="15" customHeight="1" x14ac:dyDescent="0.25">
      <c r="A87" s="2" t="s">
        <v>52</v>
      </c>
      <c r="B87" s="13" t="s">
        <v>131</v>
      </c>
      <c r="C87" s="12">
        <v>39479</v>
      </c>
      <c r="D87" s="15" t="s">
        <v>117</v>
      </c>
      <c r="E87" s="15">
        <v>427.5</v>
      </c>
      <c r="F87" s="15">
        <v>270</v>
      </c>
      <c r="G87" s="15">
        <v>0</v>
      </c>
      <c r="H87" s="3"/>
      <c r="I87" s="3"/>
      <c r="J87" s="3"/>
      <c r="K87" s="3"/>
      <c r="L87" s="3"/>
      <c r="M87" s="2">
        <v>90</v>
      </c>
      <c r="N87" s="2">
        <v>41522.400000000001</v>
      </c>
      <c r="O87" s="2">
        <v>90</v>
      </c>
      <c r="P87" s="37">
        <v>40167</v>
      </c>
    </row>
    <row r="88" spans="1:17" ht="15" customHeight="1" x14ac:dyDescent="0.25">
      <c r="A88" s="2" t="s">
        <v>83</v>
      </c>
      <c r="B88" s="13" t="s">
        <v>131</v>
      </c>
      <c r="C88" s="12">
        <v>39678</v>
      </c>
      <c r="D88" s="15" t="s">
        <v>117</v>
      </c>
      <c r="E88" s="15">
        <v>196.3</v>
      </c>
      <c r="F88" s="15"/>
      <c r="G88" s="15">
        <v>0</v>
      </c>
      <c r="H88" s="3"/>
      <c r="I88" s="3"/>
      <c r="J88" s="3"/>
      <c r="K88" s="3"/>
      <c r="L88" s="3"/>
      <c r="M88" s="2">
        <v>795</v>
      </c>
      <c r="N88" s="2">
        <v>9563.85</v>
      </c>
      <c r="O88" s="2">
        <v>795</v>
      </c>
      <c r="P88" s="37">
        <v>835</v>
      </c>
    </row>
    <row r="89" spans="1:17" ht="15" customHeight="1" x14ac:dyDescent="0.25">
      <c r="A89" s="2" t="s">
        <v>58</v>
      </c>
      <c r="B89" s="13" t="s">
        <v>131</v>
      </c>
      <c r="C89" s="12">
        <v>39491</v>
      </c>
      <c r="D89" s="15" t="s">
        <v>117</v>
      </c>
      <c r="E89" s="15">
        <v>642.25</v>
      </c>
      <c r="F89" s="15">
        <v>516.42999999999995</v>
      </c>
      <c r="G89" s="15">
        <v>169.6</v>
      </c>
      <c r="H89" s="3"/>
      <c r="I89" s="3"/>
      <c r="J89" s="3"/>
      <c r="K89" s="3"/>
      <c r="L89" s="3"/>
      <c r="M89" s="2">
        <v>54</v>
      </c>
      <c r="N89" s="2">
        <v>8038.4400000000005</v>
      </c>
      <c r="O89" s="2">
        <v>64</v>
      </c>
      <c r="P89" s="37">
        <v>6358</v>
      </c>
      <c r="Q89" s="18"/>
    </row>
    <row r="90" spans="1:17" ht="15" customHeight="1" x14ac:dyDescent="0.25">
      <c r="A90" s="2" t="s">
        <v>67</v>
      </c>
      <c r="B90" s="13" t="s">
        <v>131</v>
      </c>
      <c r="C90" s="12">
        <v>39491</v>
      </c>
      <c r="D90" s="15" t="s">
        <v>117</v>
      </c>
      <c r="E90" s="15" t="s">
        <v>117</v>
      </c>
      <c r="F90" s="15" t="s">
        <v>117</v>
      </c>
      <c r="G90" s="15" t="s">
        <v>117</v>
      </c>
      <c r="H90" s="3"/>
      <c r="I90" s="3"/>
      <c r="J90" s="3"/>
      <c r="K90" s="3"/>
      <c r="L90" s="3"/>
      <c r="M90" s="2">
        <v>25</v>
      </c>
      <c r="N90" s="2">
        <v>723</v>
      </c>
      <c r="O90" s="2">
        <v>25</v>
      </c>
      <c r="P90" s="37">
        <v>85</v>
      </c>
      <c r="Q90" s="18"/>
    </row>
    <row r="91" spans="1:17" ht="15" customHeight="1" x14ac:dyDescent="0.25">
      <c r="A91" s="2" t="s">
        <v>84</v>
      </c>
      <c r="B91" s="13" t="s">
        <v>131</v>
      </c>
      <c r="C91" s="14"/>
      <c r="D91" s="15" t="s">
        <v>117</v>
      </c>
      <c r="E91" s="15" t="s">
        <v>117</v>
      </c>
      <c r="F91" s="15">
        <v>20.5</v>
      </c>
      <c r="G91" s="15">
        <v>0</v>
      </c>
      <c r="H91" s="3"/>
      <c r="I91" s="3"/>
      <c r="J91" s="3"/>
      <c r="K91" s="3"/>
      <c r="L91" s="3"/>
      <c r="M91" s="2">
        <v>41</v>
      </c>
      <c r="N91" s="2">
        <v>2328.7999999999997</v>
      </c>
      <c r="O91" s="2">
        <v>41</v>
      </c>
      <c r="P91" s="37">
        <v>3038</v>
      </c>
      <c r="Q91" s="18"/>
    </row>
    <row r="92" spans="1:17" ht="15" customHeight="1" x14ac:dyDescent="0.25">
      <c r="A92" s="2" t="s">
        <v>85</v>
      </c>
      <c r="B92" s="13" t="s">
        <v>131</v>
      </c>
      <c r="C92" s="14"/>
      <c r="D92" s="15" t="s">
        <v>117</v>
      </c>
      <c r="E92" s="15" t="s">
        <v>117</v>
      </c>
      <c r="F92" s="15">
        <v>110</v>
      </c>
      <c r="G92" s="15">
        <v>40</v>
      </c>
      <c r="H92" s="3"/>
      <c r="I92" s="3"/>
      <c r="J92" s="3"/>
      <c r="K92" s="3"/>
      <c r="L92" s="3"/>
      <c r="M92" s="2">
        <v>40</v>
      </c>
      <c r="N92" s="2">
        <v>17370.400000000001</v>
      </c>
      <c r="O92" s="2">
        <v>40</v>
      </c>
      <c r="P92" s="37">
        <v>23694</v>
      </c>
      <c r="Q92" s="18"/>
    </row>
    <row r="93" spans="1:17" ht="15" customHeight="1" x14ac:dyDescent="0.25">
      <c r="A93" s="2" t="s">
        <v>70</v>
      </c>
      <c r="B93" s="13" t="s">
        <v>131</v>
      </c>
      <c r="C93" s="12">
        <v>39430</v>
      </c>
      <c r="D93" s="15" t="s">
        <v>117</v>
      </c>
      <c r="E93" s="15">
        <v>93</v>
      </c>
      <c r="F93" s="15"/>
      <c r="G93" s="15">
        <v>0</v>
      </c>
      <c r="H93" s="3"/>
      <c r="I93" s="3"/>
      <c r="J93" s="3"/>
      <c r="K93" s="3"/>
      <c r="L93" s="3"/>
      <c r="M93" s="2">
        <v>285</v>
      </c>
      <c r="N93" s="2">
        <v>49219.5</v>
      </c>
      <c r="O93" s="2">
        <v>285</v>
      </c>
      <c r="P93" s="37">
        <v>52397</v>
      </c>
      <c r="Q93" s="18"/>
    </row>
    <row r="94" spans="1:17" ht="15" customHeight="1" x14ac:dyDescent="0.25">
      <c r="A94" s="2" t="s">
        <v>71</v>
      </c>
      <c r="B94" s="13" t="s">
        <v>131</v>
      </c>
      <c r="C94" s="12">
        <v>40511</v>
      </c>
      <c r="D94" s="15" t="s">
        <v>117</v>
      </c>
      <c r="E94" s="15">
        <v>820.3</v>
      </c>
      <c r="F94" s="15">
        <v>117</v>
      </c>
      <c r="G94" s="15">
        <v>139.5</v>
      </c>
      <c r="H94" s="3"/>
      <c r="I94" s="3"/>
      <c r="J94" s="3"/>
      <c r="K94" s="3"/>
      <c r="L94" s="3"/>
      <c r="M94" s="2">
        <v>90</v>
      </c>
      <c r="N94" s="2">
        <v>6273.9</v>
      </c>
      <c r="O94" s="2">
        <v>90</v>
      </c>
      <c r="P94" s="37">
        <v>6809</v>
      </c>
      <c r="Q94" s="18"/>
    </row>
    <row r="95" spans="1:17" ht="15" customHeight="1" x14ac:dyDescent="0.25">
      <c r="A95" s="2" t="s">
        <v>72</v>
      </c>
      <c r="B95" s="13" t="s">
        <v>131</v>
      </c>
      <c r="C95" s="12">
        <v>39121</v>
      </c>
      <c r="D95" s="15" t="s">
        <v>117</v>
      </c>
      <c r="E95" s="15">
        <v>2504</v>
      </c>
      <c r="F95" s="15">
        <v>897</v>
      </c>
      <c r="G95" s="15">
        <v>690</v>
      </c>
      <c r="H95" s="3"/>
      <c r="I95" s="3"/>
      <c r="J95" s="3"/>
      <c r="K95" s="3"/>
      <c r="L95" s="3"/>
      <c r="M95" s="2">
        <v>69</v>
      </c>
      <c r="N95" s="2">
        <v>35816.520000000004</v>
      </c>
      <c r="O95" s="2">
        <v>69</v>
      </c>
      <c r="P95" s="37">
        <v>44412</v>
      </c>
      <c r="Q95" s="18"/>
    </row>
    <row r="96" spans="1:17" ht="15" customHeight="1" x14ac:dyDescent="0.25">
      <c r="A96" s="2" t="s">
        <v>73</v>
      </c>
      <c r="B96" s="13" t="s">
        <v>131</v>
      </c>
      <c r="C96" s="12">
        <v>39363</v>
      </c>
      <c r="D96" s="15" t="s">
        <v>117</v>
      </c>
      <c r="E96" s="15">
        <v>8160</v>
      </c>
      <c r="F96" s="15">
        <v>20736</v>
      </c>
      <c r="G96" s="15">
        <v>6127</v>
      </c>
      <c r="H96" s="3"/>
      <c r="I96" s="3"/>
      <c r="J96" s="3"/>
      <c r="K96" s="3"/>
      <c r="L96" s="3"/>
      <c r="M96" s="2">
        <v>144</v>
      </c>
      <c r="N96" s="2">
        <v>547407.35999999999</v>
      </c>
      <c r="O96" s="2">
        <v>288</v>
      </c>
      <c r="P96" s="37">
        <v>824472</v>
      </c>
      <c r="Q96" s="18"/>
    </row>
    <row r="97" spans="1:17" ht="15" customHeight="1" x14ac:dyDescent="0.25">
      <c r="A97" s="2" t="s">
        <v>86</v>
      </c>
      <c r="B97" s="13" t="s">
        <v>131</v>
      </c>
      <c r="C97" s="14"/>
      <c r="D97" s="15" t="s">
        <v>117</v>
      </c>
      <c r="E97" s="15" t="s">
        <v>117</v>
      </c>
      <c r="F97" s="15">
        <v>168</v>
      </c>
      <c r="G97" s="15">
        <v>240</v>
      </c>
      <c r="H97" s="3"/>
      <c r="I97" s="3"/>
      <c r="J97" s="3"/>
      <c r="K97" s="3"/>
      <c r="L97" s="3"/>
      <c r="M97" s="2">
        <v>12</v>
      </c>
      <c r="N97" s="2">
        <v>8665.2000000000007</v>
      </c>
      <c r="O97" s="2">
        <v>12</v>
      </c>
      <c r="P97" s="37">
        <v>11678</v>
      </c>
      <c r="Q97" s="18"/>
    </row>
    <row r="98" spans="1:17" ht="15" customHeight="1" x14ac:dyDescent="0.25">
      <c r="A98" s="2" t="s">
        <v>87</v>
      </c>
      <c r="B98" s="13" t="s">
        <v>131</v>
      </c>
      <c r="C98" s="14"/>
      <c r="D98" s="15" t="s">
        <v>117</v>
      </c>
      <c r="E98" s="15">
        <v>101</v>
      </c>
      <c r="F98" s="15">
        <v>45.5</v>
      </c>
      <c r="G98" s="15">
        <v>45.5</v>
      </c>
      <c r="H98" s="3"/>
      <c r="I98" s="3"/>
      <c r="J98" s="3"/>
      <c r="K98" s="3"/>
      <c r="L98" s="3"/>
      <c r="M98" s="2">
        <v>91</v>
      </c>
      <c r="N98" s="2">
        <v>12689.949999999999</v>
      </c>
      <c r="O98" s="2">
        <v>91</v>
      </c>
      <c r="P98" s="37">
        <v>12112</v>
      </c>
      <c r="Q98" s="18"/>
    </row>
    <row r="99" spans="1:17" ht="15" customHeight="1" x14ac:dyDescent="0.25">
      <c r="A99" s="2" t="s">
        <v>76</v>
      </c>
      <c r="B99" s="13" t="s">
        <v>131</v>
      </c>
      <c r="C99" s="12">
        <v>42192</v>
      </c>
      <c r="D99" s="15" t="s">
        <v>117</v>
      </c>
      <c r="E99" s="15">
        <v>45</v>
      </c>
      <c r="F99" s="15">
        <v>96</v>
      </c>
      <c r="G99" s="15">
        <v>96</v>
      </c>
      <c r="H99" s="3"/>
      <c r="I99" s="3"/>
      <c r="J99" s="3"/>
      <c r="K99" s="3"/>
      <c r="L99" s="3"/>
      <c r="M99" s="2">
        <v>48</v>
      </c>
      <c r="N99" s="2">
        <v>5664.4800000000005</v>
      </c>
      <c r="O99" s="2">
        <v>48</v>
      </c>
      <c r="P99" s="37">
        <v>4152</v>
      </c>
      <c r="Q99" s="18"/>
    </row>
    <row r="100" spans="1:17" ht="15" customHeight="1" x14ac:dyDescent="0.25">
      <c r="A100" s="2" t="s">
        <v>137</v>
      </c>
      <c r="B100" s="13" t="s">
        <v>134</v>
      </c>
      <c r="C100" s="14"/>
      <c r="D100" s="14"/>
      <c r="E100" s="14"/>
      <c r="F100" s="14">
        <v>1238</v>
      </c>
      <c r="G100" s="14">
        <f>667+378+386</f>
        <v>1431</v>
      </c>
      <c r="H100" s="3"/>
      <c r="I100" s="3"/>
      <c r="J100" s="3"/>
      <c r="K100" s="3"/>
      <c r="L100" s="3"/>
      <c r="M100" s="2"/>
      <c r="N100" s="2">
        <f>O100*M100</f>
        <v>0</v>
      </c>
      <c r="O100" s="2"/>
      <c r="P100" s="2">
        <v>0</v>
      </c>
    </row>
    <row r="101" spans="1:17" ht="15" customHeight="1" x14ac:dyDescent="0.25">
      <c r="A101" s="2" t="s">
        <v>138</v>
      </c>
      <c r="B101" s="13" t="s">
        <v>135</v>
      </c>
      <c r="C101" s="14"/>
      <c r="D101" s="14"/>
      <c r="E101" s="14"/>
      <c r="F101" s="14">
        <v>289</v>
      </c>
      <c r="G101" s="14">
        <v>189</v>
      </c>
      <c r="H101" s="3"/>
      <c r="I101" s="3"/>
      <c r="J101" s="3"/>
      <c r="K101" s="3"/>
      <c r="L101" s="3"/>
      <c r="M101" s="2"/>
      <c r="N101" s="2">
        <f>O101*M101</f>
        <v>0</v>
      </c>
      <c r="O101" s="2"/>
      <c r="P101" s="2">
        <v>0</v>
      </c>
    </row>
    <row r="102" spans="1:17" ht="15" customHeight="1" x14ac:dyDescent="0.25">
      <c r="P102" s="1"/>
    </row>
    <row r="103" spans="1:17" x14ac:dyDescent="0.25">
      <c r="P103" s="19"/>
    </row>
  </sheetData>
  <autoFilter ref="A1:A103" xr:uid="{06334A50-CA81-44D8-836E-DEF4E9558260}"/>
  <mergeCells count="10">
    <mergeCell ref="A1:XFD1"/>
    <mergeCell ref="N2:N3"/>
    <mergeCell ref="O2:O3"/>
    <mergeCell ref="D2:G2"/>
    <mergeCell ref="A2:A3"/>
    <mergeCell ref="B2:B3"/>
    <mergeCell ref="C2:C3"/>
    <mergeCell ref="H2:L2"/>
    <mergeCell ref="M2:M3"/>
    <mergeCell ref="P2:P3"/>
  </mergeCells>
  <hyperlinks>
    <hyperlink ref="A11" r:id="rId1" display="javascript:ShowUnitwiseTran(%228002%22,%22ICICI Prudential Top 100 Fund - Direct Plan -  Growth%22,%22924992%22,%2297%22,%22460.87%22,%22N%22);" xr:uid="{86495A88-9C5D-494C-9604-6BA5392574EE}"/>
    <hyperlink ref="A10" r:id="rId2" display="javascript:ShowUnitwiseTran(%228096%22,%22ICICI Prudential Liquid - Direct Plan -  Growth%22,%22924992%22,%2297%22,%2278.578%22,%22N%22);" xr:uid="{AA012E74-AC0E-403A-8CE9-D3B17E7165FD}"/>
    <hyperlink ref="A9" r:id="rId3" display="javascript:ShowUnitwiseTran(%228133%22,%22ICICI Prudential US Bluechip Equity Fund - Direct Plan -  Growth%22,%22924992%22,%2297%22,%226067.509%22,%22N%22);" xr:uid="{43354481-1B37-4976-9CE8-8BF4CD529DA6}"/>
    <hyperlink ref="A8" r:id="rId4" display="javascript:ShowUnitwiseTran(%228176%22,%22ICICI Prudential Value Discovery Fund - Direct Plan - Growth%22,%22924992%22,%2297%22,%221716.099%22,%22N%22);" xr:uid="{38EE8A39-A061-4B79-9A2E-D99334760E0E}"/>
    <hyperlink ref="A7" r:id="rId5" display="javascript:ShowUnitwiseTran(%228028%22,%22ICICI Prudential Child Care Plan Study - Direct Plan%22,%22924992%22,%2297%22,%221799.128%22,%22N%22);" xr:uid="{C0666A74-1020-46EE-B9C1-BDBE3B7C60C1}"/>
    <hyperlink ref="A12" r:id="rId6" display="javascript:ShowUnitwiseTran(%228002%22,%22ICICI Prudential Top 100 Fund - Direct Plan -  Growth%22,%22924992%22,%2297%22,%22460.87%22,%22N%22);" xr:uid="{F1A356B4-3E5D-408B-ADD5-91E749052B05}"/>
  </hyperlink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10E6CAF0AB044B1741DB435959BF6" ma:contentTypeVersion="12" ma:contentTypeDescription="Create a new document." ma:contentTypeScope="" ma:versionID="3f54ab3564ad3c37942b600add6b6aa5">
  <xsd:schema xmlns:xsd="http://www.w3.org/2001/XMLSchema" xmlns:xs="http://www.w3.org/2001/XMLSchema" xmlns:p="http://schemas.microsoft.com/office/2006/metadata/properties" xmlns:ns1="http://schemas.microsoft.com/sharepoint/v3" xmlns:ns3="cebf0567-4410-4f85-9091-63da89f3d203" targetNamespace="http://schemas.microsoft.com/office/2006/metadata/properties" ma:root="true" ma:fieldsID="e47e0ac55d8586660b18e215c20c8362" ns1:_="" ns3:_="">
    <xsd:import namespace="http://schemas.microsoft.com/sharepoint/v3"/>
    <xsd:import namespace="cebf0567-4410-4f85-9091-63da89f3d2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f0567-4410-4f85-9091-63da89f3d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1BFFC9-508E-4847-BA5D-1C4FD94CF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6C53E-E657-42F3-BCC3-0B0F83D9F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bf0567-4410-4f85-9091-63da89f3d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B10D5-0A1F-411D-87C7-D67C3287438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ebf0567-4410-4f85-9091-63da89f3d20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PFIC - Non US Mutual Funds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Ellena, Don</dc:creator>
  <cp:keywords>NOT-APPL</cp:keywords>
  <dc:description>NOT-APPL</dc:description>
  <cp:lastModifiedBy>Sushama</cp:lastModifiedBy>
  <dcterms:created xsi:type="dcterms:W3CDTF">2014-12-05T16:50:33Z</dcterms:created>
  <dcterms:modified xsi:type="dcterms:W3CDTF">2021-03-12T00:14:32Z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  <property fmtid="{D5CDD505-2E9C-101B-9397-08002B2CF9AE}" pid="6" name="_AdHocReviewCycleID">
    <vt:i4>-1697919971</vt:i4>
  </property>
  <property fmtid="{D5CDD505-2E9C-101B-9397-08002B2CF9AE}" pid="7" name="_NewReviewCycle">
    <vt:lpwstr/>
  </property>
  <property fmtid="{D5CDD505-2E9C-101B-9397-08002B2CF9AE}" pid="8" name="_EmailSubject">
    <vt:lpwstr>Genpact - 2018 Foreign Assets Data Gathering</vt:lpwstr>
  </property>
  <property fmtid="{D5CDD505-2E9C-101B-9397-08002B2CF9AE}" pid="9" name="_AuthorEmail">
    <vt:lpwstr>lailau@deloitte.com</vt:lpwstr>
  </property>
  <property fmtid="{D5CDD505-2E9C-101B-9397-08002B2CF9AE}" pid="10" name="_AuthorEmailDisplayName">
    <vt:lpwstr>Lau, Laiwah (US - New York)</vt:lpwstr>
  </property>
  <property fmtid="{D5CDD505-2E9C-101B-9397-08002B2CF9AE}" pid="11" name="_PreviousAdHocReviewCycleID">
    <vt:i4>-2001407601</vt:i4>
  </property>
  <property fmtid="{D5CDD505-2E9C-101B-9397-08002B2CF9AE}" pid="12" name="_ReviewingToolsShownOnce">
    <vt:lpwstr/>
  </property>
  <property fmtid="{D5CDD505-2E9C-101B-9397-08002B2CF9AE}" pid="13" name="ContentTypeId">
    <vt:lpwstr>0x010100FB410E6CAF0AB044B1741DB435959BF6</vt:lpwstr>
  </property>
  <property fmtid="{D5CDD505-2E9C-101B-9397-08002B2CF9AE}" pid="14" name="OriginalFileName">
    <vt:lpwstr>Rane Umesh Pratap - PFIC Sheet - 2018 Tax year.xlsx</vt:lpwstr>
  </property>
  <property fmtid="{D5CDD505-2E9C-101B-9397-08002B2CF9AE}" pid="15" name="IndividualGUID">
    <vt:lpwstr>34b99c54-9630-ce05-e053-0a1bee2837ad</vt:lpwstr>
  </property>
  <property fmtid="{D5CDD505-2E9C-101B-9397-08002B2CF9AE}" pid="16" name="DocumentRefID">
    <vt:lpwstr>26278165-a71d-42ba-b3f7-17ac7c355ead</vt:lpwstr>
  </property>
  <property fmtid="{D5CDD505-2E9C-101B-9397-08002B2CF9AE}" pid="17" name="IndividualID">
    <vt:lpwstr>6357524</vt:lpwstr>
  </property>
  <property fmtid="{D5CDD505-2E9C-101B-9397-08002B2CF9AE}" pid="18" name="Year">
    <vt:lpwstr>2018</vt:lpwstr>
  </property>
  <property fmtid="{D5CDD505-2E9C-101B-9397-08002B2CF9AE}" pid="19" name="UpdatedBy">
    <vt:lpwstr>URANE1</vt:lpwstr>
  </property>
  <property fmtid="{D5CDD505-2E9C-101B-9397-08002B2CF9AE}" pid="20" name="ServiceLine">
    <vt:lpwstr>;#Tax;#</vt:lpwstr>
  </property>
  <property fmtid="{D5CDD505-2E9C-101B-9397-08002B2CF9AE}" pid="21" name="AddedBy">
    <vt:lpwstr>URANE1</vt:lpwstr>
  </property>
  <property fmtid="{D5CDD505-2E9C-101B-9397-08002B2CF9AE}" pid="22" name="OrganizationID">
    <vt:lpwstr>125049</vt:lpwstr>
  </property>
  <property fmtid="{D5CDD505-2E9C-101B-9397-08002B2CF9AE}" pid="23" name="IsVisibleTo">
    <vt:lpwstr>;#Visible to Individual;#</vt:lpwstr>
  </property>
  <property fmtid="{D5CDD505-2E9C-101B-9397-08002B2CF9AE}" pid="24" name="Country">
    <vt:lpwstr>US</vt:lpwstr>
  </property>
  <property fmtid="{D5CDD505-2E9C-101B-9397-08002B2CF9AE}" pid="25" name="IndvDocumentType">
    <vt:lpwstr>;#Client Provided Document;#</vt:lpwstr>
  </property>
</Properties>
</file>