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8" i="2"/>
  <c r="K28"/>
  <c r="G23"/>
  <c r="O22"/>
  <c r="O23"/>
  <c r="P23"/>
  <c r="N22"/>
  <c r="G22"/>
  <c r="D17"/>
  <c r="C27"/>
  <c r="C26"/>
  <c r="C23"/>
  <c r="C20"/>
  <c r="C18"/>
  <c r="J11"/>
  <c r="J10"/>
  <c r="J9"/>
  <c r="J8"/>
  <c r="J7"/>
  <c r="I11"/>
  <c r="F9" i="1"/>
  <c r="G7"/>
  <c r="G8"/>
  <c r="E9"/>
  <c r="G9" l="1"/>
</calcChain>
</file>

<file path=xl/sharedStrings.xml><?xml version="1.0" encoding="utf-8"?>
<sst xmlns="http://schemas.openxmlformats.org/spreadsheetml/2006/main" count="33" uniqueCount="33">
  <si>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</si>
  <si>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</si>
  <si>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</si>
  <si>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</si>
  <si>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</si>
  <si>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</si>
  <si>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</si>
  <si>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SRINAGESH VADLAMANI</t>
  </si>
  <si>
    <t>TAX REFUND (FORM 1040)</t>
  </si>
  <si>
    <t>STATE- CA</t>
  </si>
  <si>
    <t>Not Eligible For Stimulus Check</t>
  </si>
  <si>
    <t>Adjusted Sale</t>
  </si>
  <si>
    <t>Adjusted Cost</t>
  </si>
  <si>
    <t>Actual Sales</t>
  </si>
  <si>
    <t>Actual Cost</t>
  </si>
  <si>
    <t>Nagesh Vadlamani</t>
  </si>
  <si>
    <t>tax</t>
  </si>
  <si>
    <t>Other taxes</t>
  </si>
  <si>
    <t>Total Taxes</t>
  </si>
  <si>
    <t>With held</t>
  </si>
  <si>
    <t>Other Forms</t>
  </si>
  <si>
    <t>Total Withheld</t>
  </si>
  <si>
    <t>Owe</t>
  </si>
  <si>
    <t>Total Income</t>
  </si>
  <si>
    <t>Additional Medicare tax</t>
  </si>
  <si>
    <t>w2</t>
  </si>
  <si>
    <t>Actual To be Cutted</t>
  </si>
  <si>
    <t>Joint filers</t>
  </si>
  <si>
    <t>Total Salary</t>
  </si>
  <si>
    <t>Additional Medicare Care to be Cutted</t>
  </si>
  <si>
    <t>Interst</t>
  </si>
  <si>
    <t xml:space="preserve">Stock </t>
  </si>
  <si>
    <t>(10000+10000+11611)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</si>
</sst>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43" fontId="0" fillId="0" borderId="0" xfId="2" applyFont="1"/>
    <xf numFmtId="164" fontId="0" fillId="0" borderId="0" xfId="2" applyNumberFormat="1" applyFont="1"/>
    <xf numFmtId="164" fontId="0" fillId="3" borderId="0" xfId="2" applyNumberFormat="1" applyFont="1" applyFill="1"/>
    <xf numFmtId="43" fontId="0" fillId="0" borderId="0" xfId="0" applyNumberFormat="1"/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zoomScale="120" zoomScaleNormal="120" workbookViewId="0">
      <selection activeCell="K10" sqref="K9:K10"/>
    </sheetView>
  </sheetViews>
  <sheetFormatPr defaultRowHeight="15"/>
  <cols>
    <col min="4" max="4" width="12.7109375" customWidth="1"/>
    <col min="5" max="5" width="13.5703125" customWidth="1"/>
    <col min="6" max="6" width="12.5703125" customWidth="1"/>
    <col min="7" max="7" width="14.7109375" customWidth="1"/>
  </cols>
  <sheetData>
    <row r="3" spans="4:7" ht="15" customHeight="1">
      <c r="D3" s="15" t="s">
        <v>7</v>
      </c>
      <c r="E3" s="15"/>
      <c r="F3" s="15"/>
      <c r="G3" s="15"/>
    </row>
    <row r="4" spans="4:7" ht="15" customHeight="1">
      <c r="D4" s="12" t="s">
        <v>6</v>
      </c>
      <c r="E4" s="13"/>
      <c r="F4" s="13"/>
      <c r="G4" s="14"/>
    </row>
    <row r="5" spans="4:7">
      <c r="D5" s="19" t="s">
        <v>8</v>
      </c>
      <c r="E5" s="20"/>
      <c r="F5" s="20"/>
      <c r="G5" s="21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-5720</v>
      </c>
      <c r="F7" s="5">
        <v>0</v>
      </c>
      <c r="G7" s="6">
        <f>F7-E7</f>
        <v>5720</v>
      </c>
    </row>
    <row r="8" spans="4:7">
      <c r="D8" s="1" t="s">
        <v>9</v>
      </c>
      <c r="E8" s="4">
        <v>3300</v>
      </c>
      <c r="F8" s="5">
        <v>0</v>
      </c>
      <c r="G8" s="6">
        <f>F8-E8</f>
        <v>-3300</v>
      </c>
    </row>
    <row r="9" spans="4:7">
      <c r="D9" s="1" t="s">
        <v>5</v>
      </c>
      <c r="E9" s="4">
        <f>SUM(E7+E8)</f>
        <v>-2420</v>
      </c>
      <c r="F9" s="5">
        <f>SUM(F7+F8)</f>
        <v>0</v>
      </c>
      <c r="G9" s="4">
        <f>SUM(G7+G8)</f>
        <v>2420</v>
      </c>
    </row>
    <row r="10" spans="4:7" ht="15.75" thickBot="1">
      <c r="D10" s="7"/>
      <c r="E10" s="7"/>
      <c r="F10" s="7"/>
      <c r="G10" s="7"/>
    </row>
    <row r="11" spans="4:7" ht="14.25" customHeight="1" thickBot="1">
      <c r="D11" s="16" t="s">
        <v>10</v>
      </c>
      <c r="E11" s="17"/>
      <c r="F11" s="17"/>
      <c r="G11" s="18"/>
    </row>
    <row r="12" spans="4:7">
      <c r="D12" s="7"/>
      <c r="E12" s="7"/>
      <c r="F12" s="7"/>
      <c r="G12" s="7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:P28"/>
  <sheetViews>
    <sheetView tabSelected="1" topLeftCell="A13" workbookViewId="0">
      <selection activeCell="J28" sqref="J28"/>
    </sheetView>
  </sheetViews>
  <sheetFormatPr defaultRowHeight="15"/>
  <cols>
    <col min="2" max="2" width="17.7109375" bestFit="1" customWidth="1"/>
    <col min="3" max="3" width="11.5703125" bestFit="1" customWidth="1"/>
    <col min="5" max="5" width="11.5703125" bestFit="1" customWidth="1"/>
    <col min="6" max="6" width="10.85546875" bestFit="1" customWidth="1"/>
    <col min="7" max="7" width="13.28515625" bestFit="1" customWidth="1"/>
    <col min="8" max="8" width="13.7109375" customWidth="1"/>
  </cols>
  <sheetData>
    <row r="6" spans="2:10">
      <c r="E6" t="s">
        <v>13</v>
      </c>
      <c r="F6" t="s">
        <v>14</v>
      </c>
      <c r="G6" t="s">
        <v>11</v>
      </c>
      <c r="H6" t="s">
        <v>12</v>
      </c>
    </row>
    <row r="7" spans="2:10">
      <c r="E7">
        <v>21493.57</v>
      </c>
      <c r="F7">
        <v>12791.23</v>
      </c>
      <c r="G7">
        <v>8974.2800000000007</v>
      </c>
      <c r="H7">
        <v>21765</v>
      </c>
      <c r="I7">
        <v>-271.93</v>
      </c>
      <c r="J7">
        <f>E7-H7</f>
        <v>-271.43000000000029</v>
      </c>
    </row>
    <row r="8" spans="2:10">
      <c r="E8">
        <v>6969.29</v>
      </c>
      <c r="F8">
        <v>4093.19</v>
      </c>
      <c r="G8">
        <v>2871.77</v>
      </c>
      <c r="H8">
        <v>6964.96</v>
      </c>
      <c r="I8">
        <v>4.33</v>
      </c>
      <c r="J8">
        <f t="shared" ref="J8:J11" si="0">E8-H8</f>
        <v>4.3299999999999272</v>
      </c>
    </row>
    <row r="9" spans="2:10">
      <c r="E9">
        <v>13070.81</v>
      </c>
      <c r="F9">
        <v>0</v>
      </c>
      <c r="G9">
        <v>12990.3</v>
      </c>
      <c r="H9">
        <v>12990</v>
      </c>
      <c r="I9">
        <v>80.510000000000005</v>
      </c>
      <c r="J9">
        <f t="shared" si="0"/>
        <v>80.809999999999491</v>
      </c>
    </row>
    <row r="10" spans="2:10">
      <c r="E10">
        <v>17193.86</v>
      </c>
      <c r="F10">
        <v>0</v>
      </c>
      <c r="G10">
        <v>17320.400000000001</v>
      </c>
      <c r="H10">
        <v>17320.400000000001</v>
      </c>
      <c r="I10">
        <v>-126.54</v>
      </c>
      <c r="J10">
        <f t="shared" si="0"/>
        <v>-126.54000000000087</v>
      </c>
    </row>
    <row r="11" spans="2:10">
      <c r="I11">
        <f>SUM(I7:I10)</f>
        <v>-313.63000000000005</v>
      </c>
      <c r="J11">
        <f t="shared" si="0"/>
        <v>0</v>
      </c>
    </row>
    <row r="14" spans="2:10">
      <c r="B14" t="s">
        <v>15</v>
      </c>
    </row>
    <row r="15" spans="2:10">
      <c r="B15" t="s">
        <v>23</v>
      </c>
      <c r="C15" s="9">
        <v>420632</v>
      </c>
    </row>
    <row r="16" spans="2:10">
      <c r="B16" t="s">
        <v>30</v>
      </c>
      <c r="C16" s="9">
        <v>11</v>
      </c>
    </row>
    <row r="17" spans="2:16">
      <c r="B17" t="s">
        <v>31</v>
      </c>
      <c r="C17" s="9">
        <v>1276</v>
      </c>
      <c r="D17" s="11">
        <f>C17*0.15</f>
        <v>191.4</v>
      </c>
    </row>
    <row r="18" spans="2:16">
      <c r="C18" s="9">
        <f>C15+C16+C17</f>
        <v>421919</v>
      </c>
      <c r="K18">
        <v>6728</v>
      </c>
      <c r="L18" t="s">
        <v>25</v>
      </c>
    </row>
    <row r="19" spans="2:16">
      <c r="C19" s="9">
        <v>31611</v>
      </c>
      <c r="D19" t="s">
        <v>32</v>
      </c>
      <c r="G19" t="s">
        <v>24</v>
      </c>
      <c r="K19">
        <v>6131</v>
      </c>
      <c r="L19" t="s">
        <v>26</v>
      </c>
    </row>
    <row r="20" spans="2:16">
      <c r="C20" s="9">
        <f>C18-C19</f>
        <v>390308</v>
      </c>
      <c r="G20" s="8">
        <v>422856</v>
      </c>
      <c r="H20" t="s">
        <v>28</v>
      </c>
    </row>
    <row r="21" spans="2:16">
      <c r="B21" t="s">
        <v>16</v>
      </c>
      <c r="C21" s="9">
        <v>86712</v>
      </c>
      <c r="G21" s="8">
        <v>250000</v>
      </c>
      <c r="H21" t="s">
        <v>27</v>
      </c>
    </row>
    <row r="22" spans="2:16">
      <c r="B22" t="s">
        <v>17</v>
      </c>
      <c r="C22" s="9">
        <v>1601</v>
      </c>
      <c r="G22" s="8">
        <f>G20-G21</f>
        <v>172856</v>
      </c>
      <c r="N22">
        <f>6728-6131</f>
        <v>597</v>
      </c>
      <c r="O22">
        <f>4457.1+2271</f>
        <v>6728.1</v>
      </c>
    </row>
    <row r="23" spans="2:16">
      <c r="B23" t="s">
        <v>18</v>
      </c>
      <c r="C23" s="9">
        <f>C21+C22</f>
        <v>88313</v>
      </c>
      <c r="E23">
        <v>10000</v>
      </c>
      <c r="F23">
        <v>3</v>
      </c>
      <c r="G23" s="11">
        <f>G22*0.9%</f>
        <v>1555.7040000000002</v>
      </c>
      <c r="H23" t="s">
        <v>29</v>
      </c>
      <c r="O23">
        <f>O22-6131</f>
        <v>597.10000000000036</v>
      </c>
      <c r="P23">
        <f>422856*1.45%</f>
        <v>6131.4119999999994</v>
      </c>
    </row>
    <row r="24" spans="2:16">
      <c r="B24" t="s">
        <v>19</v>
      </c>
      <c r="C24" s="9">
        <v>81996</v>
      </c>
      <c r="G24">
        <v>45</v>
      </c>
    </row>
    <row r="25" spans="2:16">
      <c r="B25" t="s">
        <v>20</v>
      </c>
      <c r="C25" s="9">
        <v>597</v>
      </c>
    </row>
    <row r="26" spans="2:16">
      <c r="B26" t="s">
        <v>21</v>
      </c>
      <c r="C26" s="10">
        <f>C24+C25</f>
        <v>82593</v>
      </c>
    </row>
    <row r="27" spans="2:16">
      <c r="B27" t="s">
        <v>22</v>
      </c>
      <c r="C27" s="9">
        <f>C23-C26</f>
        <v>5720</v>
      </c>
    </row>
    <row r="28" spans="2:16">
      <c r="H28" s="11">
        <f>G20-421919</f>
        <v>937</v>
      </c>
      <c r="J28">
        <v>566</v>
      </c>
      <c r="K28">
        <f>264036+156596</f>
        <v>420632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2021-02-19T02:10:35Z</dcterms:modified>
</cp:coreProperties>
</file>