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855" windowWidth="28215" windowHeight="11670" activeTab="2"/>
  </bookViews>
  <sheets>
    <sheet name="2021" sheetId="1" r:id="rId1"/>
    <sheet name="FBAR" sheetId="2" r:id="rId2"/>
    <sheet name="India_Rental" sheetId="3" r:id="rId3"/>
    <sheet name="42552_Rental" sheetId="4" r:id="rId4"/>
    <sheet name="Sheet1" sheetId="5" r:id="rId5"/>
    <sheet name="Music_income" sheetId="6" r:id="rId6"/>
    <sheet name="Hegomon Exp" sheetId="7" r:id="rId7"/>
    <sheet name="Priya Music Exp" sheetId="8" r:id="rId8"/>
  </sheets>
  <calcPr calcId="124519"/>
  <extLst>
    <ext uri="GoogleSheetsCustomDataVersion1">
      <go:sheetsCustomData xmlns:go="http://customooxmlschemas.google.com/" r:id="rId12" roundtripDataSignature="AMtx7miH6qhsJPxBEhTRn7y25k8ClvBzAw=="/>
    </ext>
  </extLst>
</workbook>
</file>

<file path=xl/calcChain.xml><?xml version="1.0" encoding="utf-8"?>
<calcChain xmlns="http://schemas.openxmlformats.org/spreadsheetml/2006/main">
  <c r="D18" i="8"/>
  <c r="E14"/>
  <c r="E10"/>
  <c r="D24" i="7"/>
  <c r="D37" i="6"/>
  <c r="G31" i="4"/>
  <c r="D31"/>
  <c r="B57" i="3"/>
  <c r="B55"/>
  <c r="L20"/>
  <c r="K20"/>
  <c r="J20"/>
  <c r="M8"/>
  <c r="M7"/>
  <c r="D7"/>
  <c r="D55" s="1"/>
  <c r="D57" s="1"/>
  <c r="S27" i="2"/>
  <c r="S29" s="1"/>
  <c r="R27"/>
  <c r="R29" s="1"/>
  <c r="P25"/>
  <c r="P27" s="1"/>
  <c r="N25"/>
  <c r="N27" s="1"/>
  <c r="K25"/>
  <c r="K27" s="1"/>
  <c r="I25"/>
  <c r="I27" s="1"/>
  <c r="P12"/>
  <c r="P11"/>
  <c r="P10"/>
  <c r="P9"/>
  <c r="P8"/>
  <c r="P7"/>
  <c r="D76" i="1"/>
  <c r="C76"/>
  <c r="C56"/>
  <c r="C35"/>
  <c r="E15"/>
  <c r="D15"/>
  <c r="C15"/>
</calcChain>
</file>

<file path=xl/sharedStrings.xml><?xml version="1.0" encoding="utf-8"?>
<sst xmlns="http://schemas.openxmlformats.org/spreadsheetml/2006/main" count="276" uniqueCount="213">
  <si>
    <t>Rate</t>
  </si>
  <si>
    <t>Salaries</t>
  </si>
  <si>
    <t>Taxes with held</t>
  </si>
  <si>
    <t>State Tax</t>
  </si>
  <si>
    <t>Anand W2</t>
  </si>
  <si>
    <t>Priya W2 - Inova</t>
  </si>
  <si>
    <t>Priya W2 - Communicare</t>
  </si>
  <si>
    <t>1099-NEC Hegoman</t>
  </si>
  <si>
    <t>Interest Income</t>
  </si>
  <si>
    <t>Orinidary Diviends</t>
  </si>
  <si>
    <t>State Taxable Refund</t>
  </si>
  <si>
    <t>Music Income - Hobby</t>
  </si>
  <si>
    <t>Tax Related exemptions</t>
  </si>
  <si>
    <t>Charity - SAI BABA TEMPLE ASHBURN</t>
  </si>
  <si>
    <t>saibaba (Tax Exempt ID #: 74 – 3162022)</t>
  </si>
  <si>
    <t>Charity - Salvation Army - items</t>
  </si>
  <si>
    <t>Give Foundation Inc</t>
  </si>
  <si>
    <t>GoFundMe</t>
  </si>
  <si>
    <t>Wikipedia Charity</t>
  </si>
  <si>
    <t>Siva Vishnu Temple</t>
  </si>
  <si>
    <t>School Year-end books</t>
  </si>
  <si>
    <t>india charity - Team Everest</t>
  </si>
  <si>
    <t>New England Shirdi Sai Parviaar - NESSP</t>
  </si>
  <si>
    <t>CCE PTA</t>
  </si>
  <si>
    <t>Federal Tax ID: 830514113</t>
  </si>
  <si>
    <t>137.70+127.50</t>
  </si>
  <si>
    <t>Sv temple, virginia Charity</t>
  </si>
  <si>
    <t>Sri Bhaktha Anjaneya Temple</t>
  </si>
  <si>
    <t>21+22.75+62</t>
  </si>
  <si>
    <t>Comm Fdn Loudoun Charity</t>
  </si>
  <si>
    <t>IRA</t>
  </si>
  <si>
    <t>House</t>
  </si>
  <si>
    <t>11064.45+4905.21</t>
  </si>
  <si>
    <t>Mortgage premium</t>
  </si>
  <si>
    <t>House tax</t>
  </si>
  <si>
    <t>4171.47+4171.47</t>
  </si>
  <si>
    <t>Anand 529 Plan</t>
  </si>
  <si>
    <t>Priya 529 Plan</t>
  </si>
  <si>
    <t>Aarna - 11601643, 11601652, 11601661
Anirvin - 11601536, 11601572, 11601581</t>
  </si>
  <si>
    <t>anirvin after school</t>
  </si>
  <si>
    <t>Aarna Day care</t>
  </si>
  <si>
    <t>Job Search</t>
  </si>
  <si>
    <t>Personel Property Tax</t>
  </si>
  <si>
    <t>25.99+47,44+</t>
  </si>
  <si>
    <t>Labarador charity</t>
  </si>
  <si>
    <t>Khan Acamedy</t>
  </si>
  <si>
    <t>Curie Talents</t>
  </si>
  <si>
    <t>Int-1099</t>
  </si>
  <si>
    <t>discover</t>
  </si>
  <si>
    <t>see 1099</t>
  </si>
  <si>
    <t>Priya - India Interest</t>
  </si>
  <si>
    <t>TDS</t>
  </si>
  <si>
    <t>ICICI - khai</t>
  </si>
  <si>
    <t>ICICI - chai</t>
  </si>
  <si>
    <t>citi bank - India</t>
  </si>
  <si>
    <t>NWFCU</t>
  </si>
  <si>
    <t>BoFA</t>
  </si>
  <si>
    <t>BFSCFU - Checking &amp; Savings</t>
  </si>
  <si>
    <t>SBI</t>
  </si>
  <si>
    <t>India interest</t>
  </si>
  <si>
    <t>CapitalOne - checking</t>
  </si>
  <si>
    <t>CapitalOne - Savings</t>
  </si>
  <si>
    <t>RobinHood Bank</t>
  </si>
  <si>
    <t>Other accounts</t>
  </si>
  <si>
    <t>MF's dividend - India</t>
  </si>
  <si>
    <t>stocks Dividend - India</t>
  </si>
  <si>
    <t>Robinhood</t>
  </si>
  <si>
    <t>Fundrise</t>
  </si>
  <si>
    <t>See 1099, K-1</t>
  </si>
  <si>
    <t>WeBull</t>
  </si>
  <si>
    <t>VA State Refund</t>
  </si>
  <si>
    <t>Worthy Bonds</t>
  </si>
  <si>
    <t>IRS Child Tax Refund (Jul - Dec)</t>
  </si>
  <si>
    <t>see IRS Letter</t>
  </si>
  <si>
    <t>https://www.irs.gov/individuals/international-taxpayers/yearly-average-currency-exchange-rates</t>
  </si>
  <si>
    <t>Seems FCBR conversion rate is different, pls update accordingly</t>
  </si>
  <si>
    <t>S.no</t>
  </si>
  <si>
    <t>Acccount type</t>
  </si>
  <si>
    <t>Holding Type</t>
  </si>
  <si>
    <t>Bank</t>
  </si>
  <si>
    <t>Address</t>
  </si>
  <si>
    <t>City</t>
  </si>
  <si>
    <t>State</t>
  </si>
  <si>
    <t>Country</t>
  </si>
  <si>
    <t>ZIP</t>
  </si>
  <si>
    <t>Account Number</t>
  </si>
  <si>
    <t>AccountHolder LastName</t>
  </si>
  <si>
    <t>FirstName</t>
  </si>
  <si>
    <t>Highest Balance (in rs)</t>
  </si>
  <si>
    <t>$Usd</t>
  </si>
  <si>
    <t>Savings</t>
  </si>
  <si>
    <t>Individual</t>
  </si>
  <si>
    <t>ICICI Bank</t>
  </si>
  <si>
    <t>Plot No- 1259, Road no. 36, Jubilee Hills</t>
  </si>
  <si>
    <t>Hyderabad</t>
  </si>
  <si>
    <t>Andhra Pradesh</t>
  </si>
  <si>
    <t>India</t>
  </si>
  <si>
    <t xml:space="preserve">007601008442 </t>
  </si>
  <si>
    <t>Dharmapuri</t>
  </si>
  <si>
    <t>T V Anand Mohan</t>
  </si>
  <si>
    <t>2 - 42/1 TO 8, G.B.R TOWERS CHAITANYAPURI</t>
  </si>
  <si>
    <t>024301000755</t>
  </si>
  <si>
    <t>India Rupee checking account</t>
  </si>
  <si>
    <t xml:space="preserve">CitiBank </t>
  </si>
  <si>
    <t>G-Pulla Reddy Building, North Wing, Greenlands Road, Begumpet</t>
  </si>
  <si>
    <t>RCA5275732558</t>
  </si>
  <si>
    <t>Thirumala Venkata Anand Mohan</t>
  </si>
  <si>
    <t>Securities</t>
  </si>
  <si>
    <t>ICICIDirect</t>
  </si>
  <si>
    <t>8500649387</t>
  </si>
  <si>
    <t>stocks 38800</t>
  </si>
  <si>
    <t>NRI</t>
  </si>
  <si>
    <t>Joint</t>
  </si>
  <si>
    <t>State Bank of India</t>
  </si>
  <si>
    <t>Gvk Towers, SAI Nagar Colony, Chaitanyapuri</t>
  </si>
  <si>
    <t>00000032055331102</t>
  </si>
  <si>
    <t>Govardhanam</t>
  </si>
  <si>
    <t>Haripriya</t>
  </si>
  <si>
    <t>NRO</t>
  </si>
  <si>
    <t xml:space="preserve">00000032055328644 </t>
  </si>
  <si>
    <t>stocks dividend</t>
  </si>
  <si>
    <t>charges</t>
  </si>
  <si>
    <t>Khai - Interest</t>
  </si>
  <si>
    <t>Interest - chai</t>
  </si>
  <si>
    <t>Mf dividend</t>
  </si>
  <si>
    <t>Rent</t>
  </si>
  <si>
    <t>Exp</t>
  </si>
  <si>
    <t>House Motor Replace &amp; Fix bath floor</t>
  </si>
  <si>
    <t>Monthly Maintenance</t>
  </si>
  <si>
    <t>G1</t>
  </si>
  <si>
    <t>Family trip to India</t>
  </si>
  <si>
    <t>Apartment Repairs</t>
  </si>
  <si>
    <t>Mesh Upgrade</t>
  </si>
  <si>
    <t>Covid Tests</t>
  </si>
  <si>
    <t>Water Payment</t>
  </si>
  <si>
    <t>Plumbling work</t>
  </si>
  <si>
    <t>Total</t>
  </si>
  <si>
    <t>Total (in rupees)</t>
  </si>
  <si>
    <t>In $$</t>
  </si>
  <si>
    <t>Expenses</t>
  </si>
  <si>
    <t>Appliance Insurance (2-10 pro-rate for 5 months)</t>
  </si>
  <si>
    <t>Jan</t>
  </si>
  <si>
    <t>Appliance Insurance (choice)</t>
  </si>
  <si>
    <t>Feb</t>
  </si>
  <si>
    <t>Applicance co-pay refund</t>
  </si>
  <si>
    <t>Mar</t>
  </si>
  <si>
    <t>Roof Repair</t>
  </si>
  <si>
    <t>Apr</t>
  </si>
  <si>
    <t>Fixutures repair (light/bath)</t>
  </si>
  <si>
    <t>May</t>
  </si>
  <si>
    <t>Dryer duct repair (refund paid)</t>
  </si>
  <si>
    <t>June</t>
  </si>
  <si>
    <t>Wet/Dry cleaning charges</t>
  </si>
  <si>
    <t>Jul</t>
  </si>
  <si>
    <t>deck build</t>
  </si>
  <si>
    <t>Aug</t>
  </si>
  <si>
    <t>HOA (12 X 200.19)</t>
  </si>
  <si>
    <t>Sep</t>
  </si>
  <si>
    <t>Taxes paid</t>
  </si>
  <si>
    <t>Oct</t>
  </si>
  <si>
    <t>Interest paid</t>
  </si>
  <si>
    <t>Nov</t>
  </si>
  <si>
    <t>Dec</t>
  </si>
  <si>
    <t xml:space="preserve">Fence door replacement </t>
  </si>
  <si>
    <t>AC Repair</t>
  </si>
  <si>
    <t>Mulch</t>
  </si>
  <si>
    <t>New blinds install</t>
  </si>
  <si>
    <t>Paint Supplies</t>
  </si>
  <si>
    <t>Rail Repair</t>
  </si>
  <si>
    <t>Paint Labor</t>
  </si>
  <si>
    <t>Electric sensor repair</t>
  </si>
  <si>
    <t>Electricity Bill</t>
  </si>
  <si>
    <t>Carpet Rapair in basement</t>
  </si>
  <si>
    <t>Misc Exp</t>
  </si>
  <si>
    <t>home inspection</t>
  </si>
  <si>
    <t>Hazard Insurance</t>
  </si>
  <si>
    <t>Khai</t>
  </si>
  <si>
    <t>Chai</t>
  </si>
  <si>
    <t>Jun</t>
  </si>
  <si>
    <t>Iphone 12</t>
  </si>
  <si>
    <t>Laptop</t>
  </si>
  <si>
    <t>Boston Flight trip</t>
  </si>
  <si>
    <t>168+90</t>
  </si>
  <si>
    <t>Boston multiple trip exp</t>
  </si>
  <si>
    <t>Travel in car and Tolls</t>
  </si>
  <si>
    <t>Supplies</t>
  </si>
  <si>
    <t>Cal Insurance</t>
  </si>
  <si>
    <t>Hegoman conference</t>
  </si>
  <si>
    <t>NMLS</t>
  </si>
  <si>
    <t>110+231.25</t>
  </si>
  <si>
    <t>Cape School</t>
  </si>
  <si>
    <t>Computer Accerories</t>
  </si>
  <si>
    <t>42.40+9.53</t>
  </si>
  <si>
    <t>Head Phones</t>
  </si>
  <si>
    <t>ChromeBook</t>
  </si>
  <si>
    <t>California BioMetrics</t>
  </si>
  <si>
    <t>59+13.99</t>
  </si>
  <si>
    <t>UPS</t>
  </si>
  <si>
    <t>15.64+27</t>
  </si>
  <si>
    <t>NIPR</t>
  </si>
  <si>
    <t>Professional learning</t>
  </si>
  <si>
    <t>New Jersey Trip</t>
  </si>
  <si>
    <t>Team Meeting</t>
  </si>
  <si>
    <t>iphone 12</t>
  </si>
  <si>
    <t>WV License</t>
  </si>
  <si>
    <t>Crown</t>
  </si>
  <si>
    <t>PT Courses</t>
  </si>
  <si>
    <t>Music Trainings</t>
  </si>
  <si>
    <t>Telephone</t>
  </si>
  <si>
    <t>NSH LLC</t>
  </si>
  <si>
    <t>google drive</t>
  </si>
  <si>
    <t>Vacation</t>
  </si>
  <si>
    <t>apple watch</t>
  </si>
</sst>
</file>

<file path=xl/styles.xml><?xml version="1.0" encoding="utf-8"?>
<styleSheet xmlns="http://schemas.openxmlformats.org/spreadsheetml/2006/main">
  <fonts count="9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444444"/>
      <name val="&quot;Josefin Sans&quot;"/>
    </font>
    <font>
      <sz val="11"/>
      <color theme="1"/>
      <name val="Calibri"/>
    </font>
    <font>
      <sz val="12"/>
      <color rgb="FF393A3D"/>
      <name val="Arial"/>
    </font>
    <font>
      <b/>
      <sz val="11"/>
      <color theme="1"/>
      <name val="Calibri"/>
    </font>
    <font>
      <sz val="8"/>
      <color rgb="FF555555"/>
      <name val="Arial"/>
    </font>
    <font>
      <sz val="14"/>
      <color rgb="FF333333"/>
      <name val="&quot;Helvetica Neue&quot;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left"/>
    </xf>
    <xf numFmtId="0" fontId="2" fillId="0" borderId="0" xfId="0" applyFont="1" applyAlignment="1"/>
    <xf numFmtId="0" fontId="4" fillId="0" borderId="0" xfId="0" applyFont="1"/>
    <xf numFmtId="3" fontId="5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Alignment="1"/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 applyAlignment="1"/>
    <xf numFmtId="3" fontId="7" fillId="0" borderId="0" xfId="0" applyNumberFormat="1" applyFont="1"/>
    <xf numFmtId="2" fontId="1" fillId="0" borderId="0" xfId="0" applyNumberFormat="1" applyFont="1"/>
    <xf numFmtId="0" fontId="8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1000"/>
  <sheetViews>
    <sheetView workbookViewId="0"/>
  </sheetViews>
  <sheetFormatPr defaultColWidth="12.625" defaultRowHeight="15" customHeight="1"/>
  <cols>
    <col min="1" max="1" width="7.625" customWidth="1"/>
    <col min="2" max="2" width="33.75" customWidth="1"/>
    <col min="3" max="3" width="10.5" customWidth="1"/>
    <col min="4" max="4" width="16.75" customWidth="1"/>
    <col min="5" max="5" width="12.5" customWidth="1"/>
    <col min="6" max="7" width="7.625" customWidth="1"/>
  </cols>
  <sheetData>
    <row r="1" spans="2:8" ht="14.25" customHeight="1">
      <c r="G1" s="1" t="s">
        <v>0</v>
      </c>
      <c r="H1" s="1">
        <v>73.936000000000007</v>
      </c>
    </row>
    <row r="2" spans="2:8" ht="14.25" customHeight="1">
      <c r="B2" s="1" t="s">
        <v>1</v>
      </c>
      <c r="D2" s="1" t="s">
        <v>2</v>
      </c>
      <c r="E2" s="1" t="s">
        <v>3</v>
      </c>
    </row>
    <row r="3" spans="2:8" ht="14.25" customHeight="1">
      <c r="B3" s="1" t="s">
        <v>4</v>
      </c>
      <c r="C3" s="1">
        <v>97761.279999999999</v>
      </c>
      <c r="D3" s="1">
        <v>6889.37</v>
      </c>
      <c r="E3" s="1">
        <v>5008.62</v>
      </c>
    </row>
    <row r="4" spans="2:8" ht="14.25" customHeight="1">
      <c r="B4" s="1" t="s">
        <v>5</v>
      </c>
      <c r="C4" s="1">
        <v>6703.72</v>
      </c>
      <c r="D4" s="1">
        <v>410.28</v>
      </c>
      <c r="E4" s="1">
        <v>266.32</v>
      </c>
    </row>
    <row r="5" spans="2:8" ht="14.25" customHeight="1">
      <c r="B5" s="1" t="s">
        <v>6</v>
      </c>
      <c r="C5" s="1">
        <v>58479.5</v>
      </c>
      <c r="D5" s="1">
        <v>7570.86</v>
      </c>
      <c r="E5" s="1">
        <v>2739.39</v>
      </c>
    </row>
    <row r="6" spans="2:8" ht="14.25" customHeight="1">
      <c r="B6" s="1" t="s">
        <v>7</v>
      </c>
      <c r="C6" s="1">
        <v>14044.31</v>
      </c>
      <c r="D6" s="1">
        <v>0</v>
      </c>
      <c r="E6" s="1">
        <v>0</v>
      </c>
    </row>
    <row r="7" spans="2:8" ht="14.25" customHeight="1">
      <c r="B7" s="1" t="s">
        <v>8</v>
      </c>
      <c r="C7" s="1">
        <v>1800</v>
      </c>
      <c r="D7" s="1">
        <v>0</v>
      </c>
      <c r="E7" s="1">
        <v>0</v>
      </c>
    </row>
    <row r="8" spans="2:8" ht="14.25" customHeight="1">
      <c r="B8" s="1" t="s">
        <v>9</v>
      </c>
      <c r="C8" s="1">
        <v>295</v>
      </c>
      <c r="D8" s="1">
        <v>0</v>
      </c>
      <c r="E8" s="1">
        <v>0</v>
      </c>
    </row>
    <row r="9" spans="2:8" ht="14.25" customHeight="1">
      <c r="B9" s="1" t="s">
        <v>10</v>
      </c>
      <c r="C9" s="1">
        <v>928</v>
      </c>
      <c r="D9" s="1">
        <v>0</v>
      </c>
      <c r="E9" s="1">
        <v>0</v>
      </c>
    </row>
    <row r="10" spans="2:8" ht="14.25" customHeight="1">
      <c r="B10" s="1" t="s">
        <v>11</v>
      </c>
      <c r="C10" s="1">
        <v>7610</v>
      </c>
    </row>
    <row r="11" spans="2:8" ht="14.25" customHeight="1">
      <c r="B11" s="1"/>
      <c r="C11" s="1"/>
    </row>
    <row r="12" spans="2:8" ht="14.25" customHeight="1">
      <c r="B12" s="1"/>
      <c r="C12" s="1"/>
    </row>
    <row r="13" spans="2:8" ht="14.25" customHeight="1">
      <c r="B13" s="1"/>
      <c r="C13" s="1"/>
    </row>
    <row r="14" spans="2:8" ht="14.25" customHeight="1"/>
    <row r="15" spans="2:8" ht="14.25" customHeight="1">
      <c r="C15" s="1">
        <f>SUM(C3:C14)</f>
        <v>187621.81</v>
      </c>
      <c r="D15" s="1">
        <f>SUM(D3:D9)</f>
        <v>14870.509999999998</v>
      </c>
      <c r="E15" s="1">
        <f>SUM(E3:E14)</f>
        <v>8014.33</v>
      </c>
    </row>
    <row r="16" spans="2:8" ht="14.25" customHeight="1"/>
    <row r="17" spans="2:7" ht="14.25" customHeight="1"/>
    <row r="18" spans="2:7" ht="14.25" customHeight="1"/>
    <row r="19" spans="2:7" ht="14.25" customHeight="1"/>
    <row r="20" spans="2:7" ht="14.25" customHeight="1">
      <c r="B20" s="2" t="s">
        <v>12</v>
      </c>
    </row>
    <row r="21" spans="2:7" ht="14.25" customHeight="1">
      <c r="B21" s="1" t="s">
        <v>13</v>
      </c>
      <c r="C21" s="1">
        <v>372</v>
      </c>
      <c r="D21" s="1" t="s">
        <v>14</v>
      </c>
    </row>
    <row r="22" spans="2:7" ht="14.25" customHeight="1">
      <c r="B22" s="1" t="s">
        <v>15</v>
      </c>
      <c r="C22" s="1">
        <v>175</v>
      </c>
    </row>
    <row r="23" spans="2:7" ht="14.25" customHeight="1">
      <c r="B23" s="1" t="s">
        <v>16</v>
      </c>
      <c r="C23" s="1">
        <v>0</v>
      </c>
      <c r="D23" s="1"/>
    </row>
    <row r="24" spans="2:7" ht="14.25" customHeight="1">
      <c r="B24" s="1" t="s">
        <v>17</v>
      </c>
      <c r="C24" s="1">
        <v>200</v>
      </c>
    </row>
    <row r="25" spans="2:7" ht="14.25" customHeight="1">
      <c r="B25" s="1" t="s">
        <v>18</v>
      </c>
      <c r="C25" s="1">
        <v>0</v>
      </c>
    </row>
    <row r="26" spans="2:7" ht="14.25" customHeight="1">
      <c r="B26" s="1" t="s">
        <v>19</v>
      </c>
      <c r="C26" s="1">
        <v>66</v>
      </c>
    </row>
    <row r="27" spans="2:7" ht="14.25" customHeight="1">
      <c r="B27" s="1" t="s">
        <v>20</v>
      </c>
      <c r="C27" s="1">
        <v>36</v>
      </c>
    </row>
    <row r="28" spans="2:7" ht="14.25" customHeight="1">
      <c r="B28" s="1" t="s">
        <v>21</v>
      </c>
      <c r="C28" s="1">
        <v>0</v>
      </c>
      <c r="D28" s="1">
        <v>20000</v>
      </c>
    </row>
    <row r="29" spans="2:7" ht="14.25" customHeight="1">
      <c r="B29" s="3" t="s">
        <v>22</v>
      </c>
      <c r="C29" s="4">
        <v>51</v>
      </c>
    </row>
    <row r="30" spans="2:7" ht="14.25" customHeight="1">
      <c r="B30" s="1" t="s">
        <v>23</v>
      </c>
      <c r="C30" s="1">
        <v>30</v>
      </c>
      <c r="D30" s="1" t="s">
        <v>24</v>
      </c>
      <c r="F30" s="5">
        <v>30</v>
      </c>
      <c r="G30" s="5" t="s">
        <v>25</v>
      </c>
    </row>
    <row r="31" spans="2:7" ht="14.25" customHeight="1">
      <c r="B31" s="1" t="s">
        <v>26</v>
      </c>
      <c r="C31" s="1">
        <v>0</v>
      </c>
    </row>
    <row r="32" spans="2:7" ht="14.25" customHeight="1">
      <c r="B32" s="1" t="s">
        <v>27</v>
      </c>
      <c r="C32" s="1">
        <v>105</v>
      </c>
      <c r="D32" s="5" t="s">
        <v>28</v>
      </c>
    </row>
    <row r="33" spans="2:5" ht="14.25" customHeight="1">
      <c r="B33" s="1" t="s">
        <v>29</v>
      </c>
      <c r="C33" s="1">
        <v>0</v>
      </c>
    </row>
    <row r="34" spans="2:5" ht="14.25" customHeight="1">
      <c r="B34" s="1" t="s">
        <v>30</v>
      </c>
      <c r="C34" s="1">
        <v>0</v>
      </c>
    </row>
    <row r="35" spans="2:5" ht="14.25" customHeight="1">
      <c r="B35" s="1" t="s">
        <v>31</v>
      </c>
      <c r="C35" s="6">
        <f>16788+4188</f>
        <v>20976</v>
      </c>
      <c r="D35" s="1" t="s">
        <v>32</v>
      </c>
      <c r="E35" s="1"/>
    </row>
    <row r="36" spans="2:5" ht="14.25" customHeight="1">
      <c r="B36" s="1" t="s">
        <v>33</v>
      </c>
      <c r="C36" s="1">
        <v>0</v>
      </c>
    </row>
    <row r="37" spans="2:5" ht="14.25" customHeight="1">
      <c r="B37" s="1" t="s">
        <v>34</v>
      </c>
      <c r="C37" s="1">
        <v>8342.94</v>
      </c>
      <c r="D37" s="5" t="s">
        <v>35</v>
      </c>
    </row>
    <row r="38" spans="2:5" ht="14.25" customHeight="1">
      <c r="B38" s="1" t="s">
        <v>36</v>
      </c>
      <c r="C38" s="1">
        <v>0</v>
      </c>
      <c r="D38" s="7"/>
    </row>
    <row r="39" spans="2:5" ht="14.25" customHeight="1">
      <c r="B39" s="1" t="s">
        <v>37</v>
      </c>
      <c r="C39" s="1">
        <v>0</v>
      </c>
      <c r="D39" s="7" t="s">
        <v>38</v>
      </c>
    </row>
    <row r="40" spans="2:5" ht="14.25" customHeight="1">
      <c r="B40" s="1" t="s">
        <v>39</v>
      </c>
      <c r="C40" s="1">
        <v>0</v>
      </c>
    </row>
    <row r="41" spans="2:5" ht="14.25" customHeight="1">
      <c r="B41" s="1" t="s">
        <v>40</v>
      </c>
      <c r="C41" s="1">
        <v>0</v>
      </c>
    </row>
    <row r="42" spans="2:5" ht="14.25" customHeight="1">
      <c r="B42" s="1" t="s">
        <v>41</v>
      </c>
      <c r="C42" s="1">
        <v>0</v>
      </c>
    </row>
    <row r="43" spans="2:5" ht="14.25" customHeight="1">
      <c r="B43" s="1" t="s">
        <v>42</v>
      </c>
      <c r="C43" s="1">
        <v>0</v>
      </c>
      <c r="D43" s="5" t="s">
        <v>43</v>
      </c>
    </row>
    <row r="44" spans="2:5" ht="14.25" customHeight="1">
      <c r="B44" s="1" t="s">
        <v>44</v>
      </c>
      <c r="C44" s="1">
        <v>0</v>
      </c>
    </row>
    <row r="45" spans="2:5" ht="14.25" customHeight="1">
      <c r="B45" s="1" t="s">
        <v>45</v>
      </c>
      <c r="C45" s="1">
        <v>25</v>
      </c>
    </row>
    <row r="46" spans="2:5" ht="14.25" customHeight="1">
      <c r="C46" s="1">
        <v>105</v>
      </c>
    </row>
    <row r="47" spans="2:5" ht="14.25" customHeight="1">
      <c r="B47" s="1" t="s">
        <v>46</v>
      </c>
      <c r="C47" s="1">
        <v>31.5</v>
      </c>
    </row>
    <row r="48" spans="2:5" ht="14.25" customHeight="1">
      <c r="B48" s="1"/>
      <c r="C48" s="1"/>
    </row>
    <row r="49" spans="2:5" ht="14.25" customHeight="1">
      <c r="B49" s="1"/>
      <c r="C49" s="1"/>
    </row>
    <row r="50" spans="2:5" ht="14.25" customHeight="1">
      <c r="B50" s="1"/>
      <c r="C50" s="1"/>
    </row>
    <row r="51" spans="2:5" ht="14.25" customHeight="1">
      <c r="B51" s="1"/>
      <c r="C51" s="1"/>
    </row>
    <row r="52" spans="2:5" ht="14.25" customHeight="1">
      <c r="B52" s="1"/>
      <c r="C52" s="1"/>
    </row>
    <row r="53" spans="2:5" ht="14.25" customHeight="1">
      <c r="B53" s="2" t="s">
        <v>47</v>
      </c>
    </row>
    <row r="54" spans="2:5" ht="14.25" customHeight="1">
      <c r="B54" s="1" t="s">
        <v>48</v>
      </c>
      <c r="C54" s="1">
        <v>151.30000000000001</v>
      </c>
      <c r="D54" s="1" t="s">
        <v>49</v>
      </c>
    </row>
    <row r="55" spans="2:5" ht="14.25" customHeight="1">
      <c r="B55" s="1" t="s">
        <v>50</v>
      </c>
      <c r="C55" s="1">
        <v>0</v>
      </c>
      <c r="D55" s="1">
        <v>0</v>
      </c>
      <c r="E55" s="1" t="s">
        <v>51</v>
      </c>
    </row>
    <row r="56" spans="2:5" ht="14.25" customHeight="1">
      <c r="B56" s="1" t="s">
        <v>52</v>
      </c>
      <c r="C56" s="8">
        <f>14118/H1</f>
        <v>190.94892880328931</v>
      </c>
      <c r="D56" s="8">
        <v>14118</v>
      </c>
      <c r="E56" s="1" t="s">
        <v>51</v>
      </c>
    </row>
    <row r="57" spans="2:5" ht="14.25" customHeight="1">
      <c r="B57" s="1" t="s">
        <v>53</v>
      </c>
      <c r="C57" s="1">
        <v>0</v>
      </c>
      <c r="E57" s="1" t="s">
        <v>51</v>
      </c>
    </row>
    <row r="58" spans="2:5" ht="14.25" customHeight="1">
      <c r="B58" s="1" t="s">
        <v>54</v>
      </c>
      <c r="C58" s="1">
        <v>117.58</v>
      </c>
      <c r="D58" s="1" t="s">
        <v>49</v>
      </c>
    </row>
    <row r="59" spans="2:5" ht="14.25" customHeight="1">
      <c r="B59" s="1" t="s">
        <v>55</v>
      </c>
      <c r="C59" s="1">
        <v>0</v>
      </c>
      <c r="D59" s="9" t="s">
        <v>49</v>
      </c>
    </row>
    <row r="60" spans="2:5" ht="14.25" customHeight="1">
      <c r="B60" s="1" t="s">
        <v>56</v>
      </c>
      <c r="C60" s="8">
        <v>2</v>
      </c>
    </row>
    <row r="61" spans="2:5" ht="14.25" customHeight="1">
      <c r="B61" s="1" t="s">
        <v>57</v>
      </c>
      <c r="C61" s="8">
        <v>30</v>
      </c>
    </row>
    <row r="62" spans="2:5" ht="14.25" customHeight="1">
      <c r="B62" s="2" t="s">
        <v>58</v>
      </c>
      <c r="C62" s="4">
        <v>154</v>
      </c>
      <c r="D62" s="9" t="s">
        <v>59</v>
      </c>
    </row>
    <row r="63" spans="2:5" ht="14.25" customHeight="1">
      <c r="B63" s="1" t="s">
        <v>60</v>
      </c>
      <c r="C63" s="1">
        <v>3.1</v>
      </c>
      <c r="D63" s="1" t="s">
        <v>49</v>
      </c>
    </row>
    <row r="64" spans="2:5" ht="14.25" customHeight="1">
      <c r="B64" s="1" t="s">
        <v>61</v>
      </c>
      <c r="C64" s="1">
        <v>330.97</v>
      </c>
      <c r="D64" s="1" t="s">
        <v>49</v>
      </c>
    </row>
    <row r="65" spans="2:4" ht="14.25" customHeight="1">
      <c r="B65" s="1" t="s">
        <v>62</v>
      </c>
      <c r="C65" s="1">
        <v>0</v>
      </c>
      <c r="D65" s="1" t="s">
        <v>49</v>
      </c>
    </row>
    <row r="66" spans="2:4" ht="14.25" customHeight="1">
      <c r="B66" s="1" t="s">
        <v>63</v>
      </c>
      <c r="C66" s="1">
        <v>10</v>
      </c>
    </row>
    <row r="67" spans="2:4" ht="14.25" customHeight="1">
      <c r="B67" s="1" t="s">
        <v>64</v>
      </c>
      <c r="C67" s="8">
        <v>45</v>
      </c>
    </row>
    <row r="68" spans="2:4" ht="14.25" customHeight="1">
      <c r="B68" s="1" t="s">
        <v>65</v>
      </c>
      <c r="C68" s="8">
        <v>21</v>
      </c>
    </row>
    <row r="69" spans="2:4" ht="14.25" customHeight="1">
      <c r="B69" s="1" t="s">
        <v>66</v>
      </c>
      <c r="C69" s="1">
        <v>0</v>
      </c>
      <c r="D69" s="1" t="s">
        <v>49</v>
      </c>
    </row>
    <row r="70" spans="2:4" ht="14.25" customHeight="1">
      <c r="B70" s="1" t="s">
        <v>67</v>
      </c>
      <c r="C70" s="1">
        <v>0</v>
      </c>
      <c r="D70" s="1" t="s">
        <v>68</v>
      </c>
    </row>
    <row r="71" spans="2:4" ht="14.25" customHeight="1">
      <c r="B71" s="1" t="s">
        <v>69</v>
      </c>
      <c r="C71" s="1">
        <v>0</v>
      </c>
      <c r="D71" s="1" t="s">
        <v>49</v>
      </c>
    </row>
    <row r="72" spans="2:4" ht="14.25" customHeight="1">
      <c r="B72" s="1" t="s">
        <v>70</v>
      </c>
      <c r="C72" s="1">
        <v>928</v>
      </c>
    </row>
    <row r="73" spans="2:4" ht="14.25" customHeight="1">
      <c r="B73" s="1" t="s">
        <v>71</v>
      </c>
      <c r="C73" s="1">
        <v>4.4800000000000004</v>
      </c>
      <c r="D73" s="1" t="s">
        <v>49</v>
      </c>
    </row>
    <row r="74" spans="2:4" ht="14.25" customHeight="1">
      <c r="B74" s="8" t="s">
        <v>72</v>
      </c>
      <c r="C74" s="1">
        <v>2000</v>
      </c>
      <c r="D74" s="1" t="s">
        <v>73</v>
      </c>
    </row>
    <row r="75" spans="2:4" ht="14.25" customHeight="1"/>
    <row r="76" spans="2:4" ht="14.25" customHeight="1">
      <c r="C76" s="1">
        <f>SUM(C54:C74)</f>
        <v>3988.3789288032895</v>
      </c>
      <c r="D76" s="1">
        <f>SUM(D55:D67)</f>
        <v>14118</v>
      </c>
    </row>
    <row r="77" spans="2:4" ht="14.25" customHeight="1"/>
    <row r="78" spans="2:4" ht="14.25" customHeight="1"/>
    <row r="79" spans="2:4" ht="14.25" customHeight="1"/>
    <row r="80" spans="2:4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1:S1000"/>
  <sheetViews>
    <sheetView workbookViewId="0"/>
  </sheetViews>
  <sheetFormatPr defaultColWidth="12.625" defaultRowHeight="15" customHeight="1"/>
  <cols>
    <col min="1" max="2" width="7.625" customWidth="1"/>
    <col min="3" max="4" width="11.875" customWidth="1"/>
    <col min="5" max="5" width="31.125" customWidth="1"/>
    <col min="6" max="6" width="52.625" customWidth="1"/>
    <col min="7" max="7" width="9.25" customWidth="1"/>
    <col min="8" max="8" width="13.25" customWidth="1"/>
    <col min="9" max="9" width="10.75" customWidth="1"/>
    <col min="10" max="10" width="7" customWidth="1"/>
    <col min="11" max="11" width="17.875" customWidth="1"/>
    <col min="12" max="13" width="14" customWidth="1"/>
    <col min="14" max="14" width="18.25" customWidth="1"/>
    <col min="15" max="15" width="10.375" customWidth="1"/>
    <col min="16" max="16" width="10.75" customWidth="1"/>
    <col min="17" max="17" width="7.625" customWidth="1"/>
  </cols>
  <sheetData>
    <row r="1" spans="2:19" ht="14.25" customHeight="1">
      <c r="K1" s="10"/>
    </row>
    <row r="2" spans="2:19" ht="14.25" customHeight="1">
      <c r="K2" s="10" t="s">
        <v>74</v>
      </c>
    </row>
    <row r="3" spans="2:19" ht="14.25" customHeight="1">
      <c r="K3" s="10"/>
    </row>
    <row r="4" spans="2:19" ht="14.25" customHeight="1">
      <c r="B4" s="1" t="s">
        <v>75</v>
      </c>
      <c r="K4" s="10"/>
      <c r="P4" s="1" t="s">
        <v>0</v>
      </c>
      <c r="Q4" s="1">
        <v>73.936000000000007</v>
      </c>
    </row>
    <row r="5" spans="2:19" ht="14.25" customHeight="1">
      <c r="K5" s="10"/>
    </row>
    <row r="6" spans="2:19" ht="14.25" customHeight="1">
      <c r="B6" s="2" t="s">
        <v>76</v>
      </c>
      <c r="C6" s="2" t="s">
        <v>77</v>
      </c>
      <c r="D6" s="2" t="s">
        <v>78</v>
      </c>
      <c r="E6" s="2" t="s">
        <v>79</v>
      </c>
      <c r="F6" s="2" t="s">
        <v>80</v>
      </c>
      <c r="G6" s="2" t="s">
        <v>81</v>
      </c>
      <c r="H6" s="2" t="s">
        <v>82</v>
      </c>
      <c r="I6" s="2" t="s">
        <v>83</v>
      </c>
      <c r="J6" s="2" t="s">
        <v>84</v>
      </c>
      <c r="K6" s="11" t="s">
        <v>85</v>
      </c>
      <c r="L6" s="2" t="s">
        <v>86</v>
      </c>
      <c r="M6" s="2" t="s">
        <v>87</v>
      </c>
      <c r="N6" s="2" t="s">
        <v>88</v>
      </c>
      <c r="P6" s="2" t="s">
        <v>89</v>
      </c>
    </row>
    <row r="7" spans="2:19" ht="14.25" customHeight="1">
      <c r="B7" s="1">
        <v>1</v>
      </c>
      <c r="C7" s="1" t="s">
        <v>90</v>
      </c>
      <c r="D7" s="1" t="s">
        <v>91</v>
      </c>
      <c r="E7" s="1" t="s">
        <v>92</v>
      </c>
      <c r="F7" s="1" t="s">
        <v>93</v>
      </c>
      <c r="G7" s="1" t="s">
        <v>94</v>
      </c>
      <c r="H7" s="1" t="s">
        <v>95</v>
      </c>
      <c r="I7" s="1" t="s">
        <v>96</v>
      </c>
      <c r="J7" s="1">
        <v>500033</v>
      </c>
      <c r="K7" s="10" t="s">
        <v>97</v>
      </c>
      <c r="L7" s="1" t="s">
        <v>98</v>
      </c>
      <c r="M7" s="1" t="s">
        <v>99</v>
      </c>
      <c r="N7" s="8">
        <v>1395000</v>
      </c>
      <c r="P7" s="1">
        <f t="shared" ref="P7:P12" si="0">N7/$Q$4</f>
        <v>18867.669335641633</v>
      </c>
    </row>
    <row r="8" spans="2:19" ht="14.25" customHeight="1">
      <c r="B8" s="1">
        <v>2</v>
      </c>
      <c r="C8" s="1" t="s">
        <v>90</v>
      </c>
      <c r="D8" s="1" t="s">
        <v>91</v>
      </c>
      <c r="E8" s="1" t="s">
        <v>92</v>
      </c>
      <c r="F8" s="1" t="s">
        <v>100</v>
      </c>
      <c r="G8" s="1" t="s">
        <v>94</v>
      </c>
      <c r="H8" s="1" t="s">
        <v>95</v>
      </c>
      <c r="I8" s="1" t="s">
        <v>96</v>
      </c>
      <c r="J8" s="1">
        <v>500060</v>
      </c>
      <c r="K8" s="10" t="s">
        <v>101</v>
      </c>
      <c r="L8" s="1" t="s">
        <v>98</v>
      </c>
      <c r="M8" s="1" t="s">
        <v>99</v>
      </c>
      <c r="N8" s="8">
        <v>189000</v>
      </c>
      <c r="P8" s="1">
        <f t="shared" si="0"/>
        <v>2556.2648777320924</v>
      </c>
    </row>
    <row r="9" spans="2:19" ht="14.25" customHeight="1">
      <c r="B9" s="1">
        <v>3</v>
      </c>
      <c r="C9" s="1" t="s">
        <v>102</v>
      </c>
      <c r="D9" s="1" t="s">
        <v>91</v>
      </c>
      <c r="E9" s="1" t="s">
        <v>103</v>
      </c>
      <c r="F9" s="1" t="s">
        <v>104</v>
      </c>
      <c r="G9" s="1" t="s">
        <v>94</v>
      </c>
      <c r="H9" s="1" t="s">
        <v>95</v>
      </c>
      <c r="I9" s="1" t="s">
        <v>96</v>
      </c>
      <c r="J9" s="1">
        <v>500016</v>
      </c>
      <c r="K9" s="10" t="s">
        <v>105</v>
      </c>
      <c r="L9" s="1" t="s">
        <v>98</v>
      </c>
      <c r="M9" s="1" t="s">
        <v>106</v>
      </c>
      <c r="N9" s="1">
        <v>344200</v>
      </c>
      <c r="P9" s="1">
        <f t="shared" si="0"/>
        <v>4655.3776238909322</v>
      </c>
    </row>
    <row r="10" spans="2:19" ht="14.25" customHeight="1">
      <c r="B10" s="1">
        <v>4</v>
      </c>
      <c r="C10" s="1" t="s">
        <v>107</v>
      </c>
      <c r="D10" s="1" t="s">
        <v>91</v>
      </c>
      <c r="E10" s="1" t="s">
        <v>108</v>
      </c>
      <c r="F10" s="1" t="s">
        <v>100</v>
      </c>
      <c r="G10" s="1" t="s">
        <v>94</v>
      </c>
      <c r="H10" s="1" t="s">
        <v>95</v>
      </c>
      <c r="I10" s="1" t="s">
        <v>96</v>
      </c>
      <c r="J10" s="1">
        <v>500060</v>
      </c>
      <c r="K10" s="10" t="s">
        <v>109</v>
      </c>
      <c r="L10" s="1" t="s">
        <v>98</v>
      </c>
      <c r="M10" s="1" t="s">
        <v>99</v>
      </c>
      <c r="N10" s="8">
        <v>140000</v>
      </c>
      <c r="O10" s="1" t="s">
        <v>110</v>
      </c>
      <c r="P10" s="1">
        <f t="shared" si="0"/>
        <v>1893.5295390608092</v>
      </c>
    </row>
    <row r="11" spans="2:19" ht="14.25" customHeight="1">
      <c r="B11" s="1">
        <v>5</v>
      </c>
      <c r="C11" s="1" t="s">
        <v>111</v>
      </c>
      <c r="D11" s="1" t="s">
        <v>112</v>
      </c>
      <c r="E11" s="1" t="s">
        <v>113</v>
      </c>
      <c r="F11" s="1" t="s">
        <v>114</v>
      </c>
      <c r="G11" s="1" t="s">
        <v>94</v>
      </c>
      <c r="H11" s="1" t="s">
        <v>95</v>
      </c>
      <c r="I11" s="1" t="s">
        <v>96</v>
      </c>
      <c r="J11" s="1">
        <v>500060</v>
      </c>
      <c r="K11" s="10" t="s">
        <v>115</v>
      </c>
      <c r="L11" s="1" t="s">
        <v>116</v>
      </c>
      <c r="M11" s="1" t="s">
        <v>117</v>
      </c>
      <c r="N11" s="12">
        <v>610000</v>
      </c>
      <c r="P11" s="1">
        <f t="shared" si="0"/>
        <v>8250.3787059078113</v>
      </c>
    </row>
    <row r="12" spans="2:19" ht="14.25" customHeight="1">
      <c r="B12" s="1">
        <v>6</v>
      </c>
      <c r="C12" s="1" t="s">
        <v>118</v>
      </c>
      <c r="D12" s="1" t="s">
        <v>112</v>
      </c>
      <c r="E12" s="1" t="s">
        <v>113</v>
      </c>
      <c r="F12" s="1" t="s">
        <v>114</v>
      </c>
      <c r="G12" s="1" t="s">
        <v>94</v>
      </c>
      <c r="H12" s="1" t="s">
        <v>95</v>
      </c>
      <c r="I12" s="1" t="s">
        <v>96</v>
      </c>
      <c r="J12" s="1">
        <v>500060</v>
      </c>
      <c r="K12" s="10" t="s">
        <v>119</v>
      </c>
      <c r="L12" s="1" t="s">
        <v>116</v>
      </c>
      <c r="M12" s="1" t="s">
        <v>117</v>
      </c>
      <c r="N12" s="1">
        <v>176000</v>
      </c>
      <c r="P12" s="1">
        <f t="shared" si="0"/>
        <v>2380.4371348193031</v>
      </c>
    </row>
    <row r="13" spans="2:19" ht="14.25" customHeight="1">
      <c r="K13" s="10"/>
    </row>
    <row r="14" spans="2:19" ht="14.25" customHeight="1">
      <c r="K14" s="10"/>
    </row>
    <row r="15" spans="2:19" ht="14.25" customHeight="1">
      <c r="K15" s="10" t="s">
        <v>120</v>
      </c>
      <c r="L15" s="1" t="s">
        <v>121</v>
      </c>
      <c r="N15" s="13" t="s">
        <v>122</v>
      </c>
      <c r="P15" s="13" t="s">
        <v>123</v>
      </c>
      <c r="R15" s="9" t="s">
        <v>58</v>
      </c>
      <c r="S15" s="9" t="s">
        <v>51</v>
      </c>
    </row>
    <row r="16" spans="2:19" ht="14.25" customHeight="1">
      <c r="H16" s="1" t="s">
        <v>124</v>
      </c>
      <c r="K16" s="1">
        <v>525</v>
      </c>
      <c r="M16" s="14"/>
      <c r="N16" s="1">
        <v>17390</v>
      </c>
    </row>
    <row r="17" spans="9:19" ht="14.25" customHeight="1">
      <c r="I17" s="1">
        <v>1819.5</v>
      </c>
      <c r="K17" s="8">
        <v>456</v>
      </c>
      <c r="N17" s="1">
        <v>0</v>
      </c>
      <c r="P17" s="5">
        <v>251</v>
      </c>
      <c r="R17" s="13">
        <v>1242</v>
      </c>
      <c r="S17" s="13">
        <v>127</v>
      </c>
    </row>
    <row r="18" spans="9:19" ht="14.25" customHeight="1">
      <c r="I18" s="1">
        <v>1521</v>
      </c>
      <c r="K18" s="1">
        <v>168</v>
      </c>
      <c r="N18" s="1">
        <v>0</v>
      </c>
      <c r="P18" s="5">
        <v>406</v>
      </c>
      <c r="R18" s="13">
        <v>1240</v>
      </c>
      <c r="S18" s="13">
        <v>115</v>
      </c>
    </row>
    <row r="19" spans="9:19" ht="14.25" customHeight="1">
      <c r="I19" s="1"/>
      <c r="K19" s="1">
        <v>420</v>
      </c>
      <c r="N19" s="1">
        <v>0</v>
      </c>
      <c r="P19" s="5">
        <v>894</v>
      </c>
      <c r="R19" s="13">
        <v>1276</v>
      </c>
      <c r="S19" s="13">
        <v>114</v>
      </c>
    </row>
    <row r="20" spans="9:19" ht="14.25" customHeight="1">
      <c r="I20" s="1"/>
      <c r="K20" s="8">
        <v>150</v>
      </c>
      <c r="N20" s="1">
        <v>0</v>
      </c>
      <c r="P20" s="5">
        <v>823</v>
      </c>
      <c r="R20" s="13">
        <v>2054</v>
      </c>
      <c r="S20" s="13">
        <v>315</v>
      </c>
    </row>
    <row r="21" spans="9:19" ht="14.25" customHeight="1">
      <c r="I21" s="1"/>
      <c r="K21" s="8">
        <v>420</v>
      </c>
      <c r="N21" s="1">
        <v>0</v>
      </c>
      <c r="R21" s="13">
        <v>4083</v>
      </c>
    </row>
    <row r="22" spans="9:19" ht="14.25" customHeight="1">
      <c r="I22" s="1"/>
      <c r="K22" s="1"/>
      <c r="R22" s="13">
        <v>406</v>
      </c>
    </row>
    <row r="23" spans="9:19" ht="14.25" customHeight="1">
      <c r="K23" s="1"/>
      <c r="R23" s="13">
        <v>364</v>
      </c>
    </row>
    <row r="24" spans="9:19" ht="14.25" customHeight="1">
      <c r="K24" s="1"/>
      <c r="R24" s="13">
        <v>361</v>
      </c>
    </row>
    <row r="25" spans="9:19" ht="14.25" customHeight="1">
      <c r="I25" s="1">
        <f>SUM(I17:I24)</f>
        <v>3340.5</v>
      </c>
      <c r="K25" s="1">
        <f>SUM(K17:K24)</f>
        <v>1614</v>
      </c>
      <c r="N25" s="1">
        <f>SUM(N16:N21)</f>
        <v>17390</v>
      </c>
      <c r="P25" s="1">
        <f>SUM(P17:P24)</f>
        <v>2374</v>
      </c>
      <c r="R25" s="13">
        <v>1005</v>
      </c>
    </row>
    <row r="26" spans="9:19" ht="14.25" customHeight="1">
      <c r="K26" s="1"/>
    </row>
    <row r="27" spans="9:19" ht="14.25" customHeight="1">
      <c r="I27" s="1">
        <f>I25/Q4</f>
        <v>45.180967323090236</v>
      </c>
      <c r="K27" s="15">
        <f>K25/Q4</f>
        <v>21.829690543172472</v>
      </c>
      <c r="N27" s="1">
        <f>N25/Q4</f>
        <v>235.20341917333909</v>
      </c>
      <c r="P27" s="15">
        <f>P25/Q4</f>
        <v>32.10885089807401</v>
      </c>
      <c r="R27" s="5">
        <f t="shared" ref="R27:S27" si="1">SUM(R17:R26)</f>
        <v>12031</v>
      </c>
      <c r="S27" s="5">
        <f t="shared" si="1"/>
        <v>671</v>
      </c>
    </row>
    <row r="28" spans="9:19" ht="14.25" customHeight="1">
      <c r="K28" s="10"/>
    </row>
    <row r="29" spans="9:19" ht="14.25" customHeight="1">
      <c r="K29" s="10"/>
      <c r="R29" s="15">
        <f t="shared" ref="R29:S29" si="2">R27/$Q$4</f>
        <v>162.72181346028995</v>
      </c>
      <c r="S29" s="15">
        <f t="shared" si="2"/>
        <v>9.0754165764985917</v>
      </c>
    </row>
    <row r="30" spans="9:19" ht="14.25" customHeight="1">
      <c r="K30" s="10"/>
    </row>
    <row r="31" spans="9:19" ht="14.25" customHeight="1">
      <c r="K31" s="10"/>
    </row>
    <row r="32" spans="9:19" ht="14.25" customHeight="1">
      <c r="K32" s="10"/>
    </row>
    <row r="33" spans="11:11" ht="14.25" customHeight="1">
      <c r="K33" s="10"/>
    </row>
    <row r="34" spans="11:11" ht="14.25" customHeight="1">
      <c r="K34" s="10"/>
    </row>
    <row r="35" spans="11:11" ht="14.25" customHeight="1">
      <c r="K35" s="10"/>
    </row>
    <row r="36" spans="11:11" ht="14.25" customHeight="1">
      <c r="K36" s="10"/>
    </row>
    <row r="37" spans="11:11" ht="14.25" customHeight="1">
      <c r="K37" s="10"/>
    </row>
    <row r="38" spans="11:11" ht="14.25" customHeight="1">
      <c r="K38" s="10"/>
    </row>
    <row r="39" spans="11:11" ht="14.25" customHeight="1">
      <c r="K39" s="10"/>
    </row>
    <row r="40" spans="11:11" ht="14.25" customHeight="1">
      <c r="K40" s="10"/>
    </row>
    <row r="41" spans="11:11" ht="14.25" customHeight="1">
      <c r="K41" s="10"/>
    </row>
    <row r="42" spans="11:11" ht="14.25" customHeight="1">
      <c r="K42" s="10"/>
    </row>
    <row r="43" spans="11:11" ht="14.25" customHeight="1">
      <c r="K43" s="10"/>
    </row>
    <row r="44" spans="11:11" ht="14.25" customHeight="1">
      <c r="K44" s="10"/>
    </row>
    <row r="45" spans="11:11" ht="14.25" customHeight="1">
      <c r="K45" s="10"/>
    </row>
    <row r="46" spans="11:11" ht="14.25" customHeight="1">
      <c r="K46" s="10"/>
    </row>
    <row r="47" spans="11:11" ht="14.25" customHeight="1">
      <c r="K47" s="10"/>
    </row>
    <row r="48" spans="11:11" ht="14.25" customHeight="1">
      <c r="K48" s="10"/>
    </row>
    <row r="49" spans="11:11" ht="14.25" customHeight="1">
      <c r="K49" s="10"/>
    </row>
    <row r="50" spans="11:11" ht="14.25" customHeight="1">
      <c r="K50" s="10"/>
    </row>
    <row r="51" spans="11:11" ht="14.25" customHeight="1">
      <c r="K51" s="10"/>
    </row>
    <row r="52" spans="11:11" ht="14.25" customHeight="1">
      <c r="K52" s="10"/>
    </row>
    <row r="53" spans="11:11" ht="14.25" customHeight="1">
      <c r="K53" s="10"/>
    </row>
    <row r="54" spans="11:11" ht="14.25" customHeight="1">
      <c r="K54" s="10"/>
    </row>
    <row r="55" spans="11:11" ht="14.25" customHeight="1">
      <c r="K55" s="10"/>
    </row>
    <row r="56" spans="11:11" ht="14.25" customHeight="1">
      <c r="K56" s="10"/>
    </row>
    <row r="57" spans="11:11" ht="14.25" customHeight="1">
      <c r="K57" s="10"/>
    </row>
    <row r="58" spans="11:11" ht="14.25" customHeight="1">
      <c r="K58" s="10"/>
    </row>
    <row r="59" spans="11:11" ht="14.25" customHeight="1">
      <c r="K59" s="10"/>
    </row>
    <row r="60" spans="11:11" ht="14.25" customHeight="1">
      <c r="K60" s="10"/>
    </row>
    <row r="61" spans="11:11" ht="14.25" customHeight="1">
      <c r="K61" s="10"/>
    </row>
    <row r="62" spans="11:11" ht="14.25" customHeight="1">
      <c r="K62" s="10"/>
    </row>
    <row r="63" spans="11:11" ht="14.25" customHeight="1">
      <c r="K63" s="10"/>
    </row>
    <row r="64" spans="11:11" ht="14.25" customHeight="1">
      <c r="K64" s="10"/>
    </row>
    <row r="65" spans="11:11" ht="14.25" customHeight="1">
      <c r="K65" s="10"/>
    </row>
    <row r="66" spans="11:11" ht="14.25" customHeight="1">
      <c r="K66" s="10"/>
    </row>
    <row r="67" spans="11:11" ht="14.25" customHeight="1">
      <c r="K67" s="10"/>
    </row>
    <row r="68" spans="11:11" ht="14.25" customHeight="1">
      <c r="K68" s="10"/>
    </row>
    <row r="69" spans="11:11" ht="14.25" customHeight="1">
      <c r="K69" s="10"/>
    </row>
    <row r="70" spans="11:11" ht="14.25" customHeight="1">
      <c r="K70" s="10"/>
    </row>
    <row r="71" spans="11:11" ht="14.25" customHeight="1">
      <c r="K71" s="10"/>
    </row>
    <row r="72" spans="11:11" ht="14.25" customHeight="1">
      <c r="K72" s="10"/>
    </row>
    <row r="73" spans="11:11" ht="14.25" customHeight="1">
      <c r="K73" s="10"/>
    </row>
    <row r="74" spans="11:11" ht="14.25" customHeight="1">
      <c r="K74" s="10"/>
    </row>
    <row r="75" spans="11:11" ht="14.25" customHeight="1">
      <c r="K75" s="10"/>
    </row>
    <row r="76" spans="11:11" ht="14.25" customHeight="1">
      <c r="K76" s="10"/>
    </row>
    <row r="77" spans="11:11" ht="14.25" customHeight="1">
      <c r="K77" s="10"/>
    </row>
    <row r="78" spans="11:11" ht="14.25" customHeight="1">
      <c r="K78" s="10"/>
    </row>
    <row r="79" spans="11:11" ht="14.25" customHeight="1">
      <c r="K79" s="10"/>
    </row>
    <row r="80" spans="11:11" ht="14.25" customHeight="1">
      <c r="K80" s="10"/>
    </row>
    <row r="81" spans="11:11" ht="14.25" customHeight="1">
      <c r="K81" s="10"/>
    </row>
    <row r="82" spans="11:11" ht="14.25" customHeight="1">
      <c r="K82" s="10"/>
    </row>
    <row r="83" spans="11:11" ht="14.25" customHeight="1">
      <c r="K83" s="10"/>
    </row>
    <row r="84" spans="11:11" ht="14.25" customHeight="1">
      <c r="K84" s="10"/>
    </row>
    <row r="85" spans="11:11" ht="14.25" customHeight="1">
      <c r="K85" s="10"/>
    </row>
    <row r="86" spans="11:11" ht="14.25" customHeight="1">
      <c r="K86" s="10"/>
    </row>
    <row r="87" spans="11:11" ht="14.25" customHeight="1">
      <c r="K87" s="10"/>
    </row>
    <row r="88" spans="11:11" ht="14.25" customHeight="1">
      <c r="K88" s="10"/>
    </row>
    <row r="89" spans="11:11" ht="14.25" customHeight="1">
      <c r="K89" s="10"/>
    </row>
    <row r="90" spans="11:11" ht="14.25" customHeight="1">
      <c r="K90" s="10"/>
    </row>
    <row r="91" spans="11:11" ht="14.25" customHeight="1">
      <c r="K91" s="10"/>
    </row>
    <row r="92" spans="11:11" ht="14.25" customHeight="1">
      <c r="K92" s="10"/>
    </row>
    <row r="93" spans="11:11" ht="14.25" customHeight="1">
      <c r="K93" s="10"/>
    </row>
    <row r="94" spans="11:11" ht="14.25" customHeight="1">
      <c r="K94" s="10"/>
    </row>
    <row r="95" spans="11:11" ht="14.25" customHeight="1">
      <c r="K95" s="10"/>
    </row>
    <row r="96" spans="11:11" ht="14.25" customHeight="1">
      <c r="K96" s="10"/>
    </row>
    <row r="97" spans="11:11" ht="14.25" customHeight="1">
      <c r="K97" s="10"/>
    </row>
    <row r="98" spans="11:11" ht="14.25" customHeight="1">
      <c r="K98" s="10"/>
    </row>
    <row r="99" spans="11:11" ht="14.25" customHeight="1">
      <c r="K99" s="10"/>
    </row>
    <row r="100" spans="11:11" ht="14.25" customHeight="1">
      <c r="K100" s="10"/>
    </row>
    <row r="101" spans="11:11" ht="14.25" customHeight="1">
      <c r="K101" s="10"/>
    </row>
    <row r="102" spans="11:11" ht="14.25" customHeight="1">
      <c r="K102" s="10"/>
    </row>
    <row r="103" spans="11:11" ht="14.25" customHeight="1">
      <c r="K103" s="10"/>
    </row>
    <row r="104" spans="11:11" ht="14.25" customHeight="1">
      <c r="K104" s="10"/>
    </row>
    <row r="105" spans="11:11" ht="14.25" customHeight="1">
      <c r="K105" s="10"/>
    </row>
    <row r="106" spans="11:11" ht="14.25" customHeight="1">
      <c r="K106" s="10"/>
    </row>
    <row r="107" spans="11:11" ht="14.25" customHeight="1">
      <c r="K107" s="10"/>
    </row>
    <row r="108" spans="11:11" ht="14.25" customHeight="1">
      <c r="K108" s="10"/>
    </row>
    <row r="109" spans="11:11" ht="14.25" customHeight="1">
      <c r="K109" s="10"/>
    </row>
    <row r="110" spans="11:11" ht="14.25" customHeight="1">
      <c r="K110" s="10"/>
    </row>
    <row r="111" spans="11:11" ht="14.25" customHeight="1">
      <c r="K111" s="10"/>
    </row>
    <row r="112" spans="11:11" ht="14.25" customHeight="1">
      <c r="K112" s="10"/>
    </row>
    <row r="113" spans="11:11" ht="14.25" customHeight="1">
      <c r="K113" s="10"/>
    </row>
    <row r="114" spans="11:11" ht="14.25" customHeight="1">
      <c r="K114" s="10"/>
    </row>
    <row r="115" spans="11:11" ht="14.25" customHeight="1">
      <c r="K115" s="10"/>
    </row>
    <row r="116" spans="11:11" ht="14.25" customHeight="1">
      <c r="K116" s="10"/>
    </row>
    <row r="117" spans="11:11" ht="14.25" customHeight="1">
      <c r="K117" s="10"/>
    </row>
    <row r="118" spans="11:11" ht="14.25" customHeight="1">
      <c r="K118" s="10"/>
    </row>
    <row r="119" spans="11:11" ht="14.25" customHeight="1">
      <c r="K119" s="10"/>
    </row>
    <row r="120" spans="11:11" ht="14.25" customHeight="1">
      <c r="K120" s="10"/>
    </row>
    <row r="121" spans="11:11" ht="14.25" customHeight="1">
      <c r="K121" s="10"/>
    </row>
    <row r="122" spans="11:11" ht="14.25" customHeight="1">
      <c r="K122" s="10"/>
    </row>
    <row r="123" spans="11:11" ht="14.25" customHeight="1">
      <c r="K123" s="10"/>
    </row>
    <row r="124" spans="11:11" ht="14.25" customHeight="1">
      <c r="K124" s="10"/>
    </row>
    <row r="125" spans="11:11" ht="14.25" customHeight="1">
      <c r="K125" s="10"/>
    </row>
    <row r="126" spans="11:11" ht="14.25" customHeight="1">
      <c r="K126" s="10"/>
    </row>
    <row r="127" spans="11:11" ht="14.25" customHeight="1">
      <c r="K127" s="10"/>
    </row>
    <row r="128" spans="11:11" ht="14.25" customHeight="1">
      <c r="K128" s="10"/>
    </row>
    <row r="129" spans="11:11" ht="14.25" customHeight="1">
      <c r="K129" s="10"/>
    </row>
    <row r="130" spans="11:11" ht="14.25" customHeight="1">
      <c r="K130" s="10"/>
    </row>
    <row r="131" spans="11:11" ht="14.25" customHeight="1">
      <c r="K131" s="10"/>
    </row>
    <row r="132" spans="11:11" ht="14.25" customHeight="1">
      <c r="K132" s="10"/>
    </row>
    <row r="133" spans="11:11" ht="14.25" customHeight="1">
      <c r="K133" s="10"/>
    </row>
    <row r="134" spans="11:11" ht="14.25" customHeight="1">
      <c r="K134" s="10"/>
    </row>
    <row r="135" spans="11:11" ht="14.25" customHeight="1">
      <c r="K135" s="10"/>
    </row>
    <row r="136" spans="11:11" ht="14.25" customHeight="1">
      <c r="K136" s="10"/>
    </row>
    <row r="137" spans="11:11" ht="14.25" customHeight="1">
      <c r="K137" s="10"/>
    </row>
    <row r="138" spans="11:11" ht="14.25" customHeight="1">
      <c r="K138" s="10"/>
    </row>
    <row r="139" spans="11:11" ht="14.25" customHeight="1">
      <c r="K139" s="10"/>
    </row>
    <row r="140" spans="11:11" ht="14.25" customHeight="1">
      <c r="K140" s="10"/>
    </row>
    <row r="141" spans="11:11" ht="14.25" customHeight="1">
      <c r="K141" s="10"/>
    </row>
    <row r="142" spans="11:11" ht="14.25" customHeight="1">
      <c r="K142" s="10"/>
    </row>
    <row r="143" spans="11:11" ht="14.25" customHeight="1">
      <c r="K143" s="10"/>
    </row>
    <row r="144" spans="11:11" ht="14.25" customHeight="1">
      <c r="K144" s="10"/>
    </row>
    <row r="145" spans="11:11" ht="14.25" customHeight="1">
      <c r="K145" s="10"/>
    </row>
    <row r="146" spans="11:11" ht="14.25" customHeight="1">
      <c r="K146" s="10"/>
    </row>
    <row r="147" spans="11:11" ht="14.25" customHeight="1">
      <c r="K147" s="10"/>
    </row>
    <row r="148" spans="11:11" ht="14.25" customHeight="1">
      <c r="K148" s="10"/>
    </row>
    <row r="149" spans="11:11" ht="14.25" customHeight="1">
      <c r="K149" s="10"/>
    </row>
    <row r="150" spans="11:11" ht="14.25" customHeight="1">
      <c r="K150" s="10"/>
    </row>
    <row r="151" spans="11:11" ht="14.25" customHeight="1">
      <c r="K151" s="10"/>
    </row>
    <row r="152" spans="11:11" ht="14.25" customHeight="1">
      <c r="K152" s="10"/>
    </row>
    <row r="153" spans="11:11" ht="14.25" customHeight="1">
      <c r="K153" s="10"/>
    </row>
    <row r="154" spans="11:11" ht="14.25" customHeight="1">
      <c r="K154" s="10"/>
    </row>
    <row r="155" spans="11:11" ht="14.25" customHeight="1">
      <c r="K155" s="10"/>
    </row>
    <row r="156" spans="11:11" ht="14.25" customHeight="1">
      <c r="K156" s="10"/>
    </row>
    <row r="157" spans="11:11" ht="14.25" customHeight="1">
      <c r="K157" s="10"/>
    </row>
    <row r="158" spans="11:11" ht="14.25" customHeight="1">
      <c r="K158" s="10"/>
    </row>
    <row r="159" spans="11:11" ht="14.25" customHeight="1">
      <c r="K159" s="10"/>
    </row>
    <row r="160" spans="11:11" ht="14.25" customHeight="1">
      <c r="K160" s="10"/>
    </row>
    <row r="161" spans="11:11" ht="14.25" customHeight="1">
      <c r="K161" s="10"/>
    </row>
    <row r="162" spans="11:11" ht="14.25" customHeight="1">
      <c r="K162" s="10"/>
    </row>
    <row r="163" spans="11:11" ht="14.25" customHeight="1">
      <c r="K163" s="10"/>
    </row>
    <row r="164" spans="11:11" ht="14.25" customHeight="1">
      <c r="K164" s="10"/>
    </row>
    <row r="165" spans="11:11" ht="14.25" customHeight="1">
      <c r="K165" s="10"/>
    </row>
    <row r="166" spans="11:11" ht="14.25" customHeight="1">
      <c r="K166" s="10"/>
    </row>
    <row r="167" spans="11:11" ht="14.25" customHeight="1">
      <c r="K167" s="10"/>
    </row>
    <row r="168" spans="11:11" ht="14.25" customHeight="1">
      <c r="K168" s="10"/>
    </row>
    <row r="169" spans="11:11" ht="14.25" customHeight="1">
      <c r="K169" s="10"/>
    </row>
    <row r="170" spans="11:11" ht="14.25" customHeight="1">
      <c r="K170" s="10"/>
    </row>
    <row r="171" spans="11:11" ht="14.25" customHeight="1">
      <c r="K171" s="10"/>
    </row>
    <row r="172" spans="11:11" ht="14.25" customHeight="1">
      <c r="K172" s="10"/>
    </row>
    <row r="173" spans="11:11" ht="14.25" customHeight="1">
      <c r="K173" s="10"/>
    </row>
    <row r="174" spans="11:11" ht="14.25" customHeight="1">
      <c r="K174" s="10"/>
    </row>
    <row r="175" spans="11:11" ht="14.25" customHeight="1">
      <c r="K175" s="10"/>
    </row>
    <row r="176" spans="11:11" ht="14.25" customHeight="1">
      <c r="K176" s="10"/>
    </row>
    <row r="177" spans="11:11" ht="14.25" customHeight="1">
      <c r="K177" s="10"/>
    </row>
    <row r="178" spans="11:11" ht="14.25" customHeight="1">
      <c r="K178" s="10"/>
    </row>
    <row r="179" spans="11:11" ht="14.25" customHeight="1">
      <c r="K179" s="10"/>
    </row>
    <row r="180" spans="11:11" ht="14.25" customHeight="1">
      <c r="K180" s="10"/>
    </row>
    <row r="181" spans="11:11" ht="14.25" customHeight="1">
      <c r="K181" s="10"/>
    </row>
    <row r="182" spans="11:11" ht="14.25" customHeight="1">
      <c r="K182" s="10"/>
    </row>
    <row r="183" spans="11:11" ht="14.25" customHeight="1">
      <c r="K183" s="10"/>
    </row>
    <row r="184" spans="11:11" ht="14.25" customHeight="1">
      <c r="K184" s="10"/>
    </row>
    <row r="185" spans="11:11" ht="14.25" customHeight="1">
      <c r="K185" s="10"/>
    </row>
    <row r="186" spans="11:11" ht="14.25" customHeight="1">
      <c r="K186" s="10"/>
    </row>
    <row r="187" spans="11:11" ht="14.25" customHeight="1">
      <c r="K187" s="10"/>
    </row>
    <row r="188" spans="11:11" ht="14.25" customHeight="1">
      <c r="K188" s="10"/>
    </row>
    <row r="189" spans="11:11" ht="14.25" customHeight="1">
      <c r="K189" s="10"/>
    </row>
    <row r="190" spans="11:11" ht="14.25" customHeight="1">
      <c r="K190" s="10"/>
    </row>
    <row r="191" spans="11:11" ht="14.25" customHeight="1">
      <c r="K191" s="10"/>
    </row>
    <row r="192" spans="11:11" ht="14.25" customHeight="1">
      <c r="K192" s="10"/>
    </row>
    <row r="193" spans="11:11" ht="14.25" customHeight="1">
      <c r="K193" s="10"/>
    </row>
    <row r="194" spans="11:11" ht="14.25" customHeight="1">
      <c r="K194" s="10"/>
    </row>
    <row r="195" spans="11:11" ht="14.25" customHeight="1">
      <c r="K195" s="10"/>
    </row>
    <row r="196" spans="11:11" ht="14.25" customHeight="1">
      <c r="K196" s="10"/>
    </row>
    <row r="197" spans="11:11" ht="14.25" customHeight="1">
      <c r="K197" s="10"/>
    </row>
    <row r="198" spans="11:11" ht="14.25" customHeight="1">
      <c r="K198" s="10"/>
    </row>
    <row r="199" spans="11:11" ht="14.25" customHeight="1">
      <c r="K199" s="10"/>
    </row>
    <row r="200" spans="11:11" ht="14.25" customHeight="1">
      <c r="K200" s="10"/>
    </row>
    <row r="201" spans="11:11" ht="14.25" customHeight="1">
      <c r="K201" s="10"/>
    </row>
    <row r="202" spans="11:11" ht="14.25" customHeight="1">
      <c r="K202" s="10"/>
    </row>
    <row r="203" spans="11:11" ht="14.25" customHeight="1">
      <c r="K203" s="10"/>
    </row>
    <row r="204" spans="11:11" ht="14.25" customHeight="1">
      <c r="K204" s="10"/>
    </row>
    <row r="205" spans="11:11" ht="14.25" customHeight="1">
      <c r="K205" s="10"/>
    </row>
    <row r="206" spans="11:11" ht="14.25" customHeight="1">
      <c r="K206" s="10"/>
    </row>
    <row r="207" spans="11:11" ht="14.25" customHeight="1">
      <c r="K207" s="10"/>
    </row>
    <row r="208" spans="11:11" ht="14.25" customHeight="1">
      <c r="K208" s="10"/>
    </row>
    <row r="209" spans="11:11" ht="14.25" customHeight="1">
      <c r="K209" s="10"/>
    </row>
    <row r="210" spans="11:11" ht="14.25" customHeight="1">
      <c r="K210" s="10"/>
    </row>
    <row r="211" spans="11:11" ht="14.25" customHeight="1">
      <c r="K211" s="10"/>
    </row>
    <row r="212" spans="11:11" ht="14.25" customHeight="1">
      <c r="K212" s="10"/>
    </row>
    <row r="213" spans="11:11" ht="14.25" customHeight="1">
      <c r="K213" s="10"/>
    </row>
    <row r="214" spans="11:11" ht="14.25" customHeight="1">
      <c r="K214" s="10"/>
    </row>
    <row r="215" spans="11:11" ht="14.25" customHeight="1">
      <c r="K215" s="10"/>
    </row>
    <row r="216" spans="11:11" ht="14.25" customHeight="1">
      <c r="K216" s="10"/>
    </row>
    <row r="217" spans="11:11" ht="14.25" customHeight="1">
      <c r="K217" s="10"/>
    </row>
    <row r="218" spans="11:11" ht="14.25" customHeight="1">
      <c r="K218" s="10"/>
    </row>
    <row r="219" spans="11:11" ht="14.25" customHeight="1">
      <c r="K219" s="10"/>
    </row>
    <row r="220" spans="11:11" ht="14.25" customHeight="1">
      <c r="K220" s="10"/>
    </row>
    <row r="221" spans="11:11" ht="14.25" customHeight="1">
      <c r="K221" s="10"/>
    </row>
    <row r="222" spans="11:11" ht="14.25" customHeight="1">
      <c r="K222" s="10"/>
    </row>
    <row r="223" spans="11:11" ht="14.25" customHeight="1">
      <c r="K223" s="10"/>
    </row>
    <row r="224" spans="11:11" ht="14.25" customHeight="1">
      <c r="K224" s="10"/>
    </row>
    <row r="225" spans="11:11" ht="14.25" customHeight="1">
      <c r="K225" s="10"/>
    </row>
    <row r="226" spans="11:11" ht="14.25" customHeight="1">
      <c r="K226" s="10"/>
    </row>
    <row r="227" spans="11:11" ht="14.25" customHeight="1">
      <c r="K227" s="10"/>
    </row>
    <row r="228" spans="11:11" ht="15.75" customHeight="1"/>
    <row r="229" spans="11:11" ht="15.75" customHeight="1"/>
    <row r="230" spans="11:11" ht="15.75" customHeight="1"/>
    <row r="231" spans="11:11" ht="15.75" customHeight="1"/>
    <row r="232" spans="11:11" ht="15.75" customHeight="1"/>
    <row r="233" spans="11:11" ht="15.75" customHeight="1"/>
    <row r="234" spans="11:11" ht="15.75" customHeight="1"/>
    <row r="235" spans="11:11" ht="15.75" customHeight="1"/>
    <row r="236" spans="11:11" ht="15.75" customHeight="1"/>
    <row r="237" spans="11:11" ht="15.75" customHeight="1"/>
    <row r="238" spans="11:11" ht="15.75" customHeight="1"/>
    <row r="239" spans="11:11" ht="15.75" customHeight="1"/>
    <row r="240" spans="1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0"/>
  <sheetViews>
    <sheetView tabSelected="1" workbookViewId="0">
      <selection activeCell="K36" sqref="K36"/>
    </sheetView>
  </sheetViews>
  <sheetFormatPr defaultColWidth="12.625" defaultRowHeight="15" customHeight="1"/>
  <cols>
    <col min="1" max="1" width="16.375" customWidth="1"/>
    <col min="2" max="2" width="13" customWidth="1"/>
    <col min="3" max="3" width="26.5" customWidth="1"/>
    <col min="4" max="4" width="12.25" customWidth="1"/>
    <col min="5" max="26" width="8.625" customWidth="1"/>
  </cols>
  <sheetData>
    <row r="1" spans="2:13" ht="13.5" customHeight="1"/>
    <row r="2" spans="2:13" ht="13.5" customHeight="1">
      <c r="F2" s="1" t="s">
        <v>0</v>
      </c>
      <c r="G2" s="1">
        <v>73.936000000000007</v>
      </c>
    </row>
    <row r="3" spans="2:13" ht="13.5" customHeight="1">
      <c r="B3" s="13" t="s">
        <v>125</v>
      </c>
      <c r="D3" s="13" t="s">
        <v>126</v>
      </c>
    </row>
    <row r="4" spans="2:13" ht="13.5" customHeight="1"/>
    <row r="5" spans="2:13" ht="13.5" customHeight="1">
      <c r="B5" s="5">
        <v>9500</v>
      </c>
      <c r="C5" s="13" t="s">
        <v>127</v>
      </c>
      <c r="D5" s="13">
        <v>8000</v>
      </c>
    </row>
    <row r="6" spans="2:13" ht="13.5" customHeight="1">
      <c r="B6" s="5">
        <v>11000</v>
      </c>
      <c r="C6" s="13" t="s">
        <v>128</v>
      </c>
      <c r="D6" s="13">
        <v>2400</v>
      </c>
      <c r="J6" s="9" t="s">
        <v>129</v>
      </c>
      <c r="K6" s="9">
        <v>103</v>
      </c>
      <c r="L6" s="9" t="s">
        <v>31</v>
      </c>
    </row>
    <row r="7" spans="2:13" ht="13.5" customHeight="1">
      <c r="B7" s="5">
        <v>11945</v>
      </c>
      <c r="C7" s="13" t="s">
        <v>130</v>
      </c>
      <c r="D7" s="5">
        <f>E7*G2</f>
        <v>280882.864</v>
      </c>
      <c r="E7" s="13">
        <v>3799</v>
      </c>
      <c r="J7" s="13">
        <v>0</v>
      </c>
      <c r="K7" s="13">
        <v>0</v>
      </c>
      <c r="L7" s="13">
        <v>152000</v>
      </c>
      <c r="M7" s="13">
        <f>9500*16</f>
        <v>152000</v>
      </c>
    </row>
    <row r="8" spans="2:13" ht="13.5" customHeight="1">
      <c r="B8" s="5">
        <v>11945</v>
      </c>
      <c r="C8" s="13" t="s">
        <v>131</v>
      </c>
      <c r="D8" s="13">
        <v>3500</v>
      </c>
      <c r="J8" s="13">
        <v>11000</v>
      </c>
      <c r="K8" s="13">
        <v>11945</v>
      </c>
      <c r="L8" s="13">
        <v>22500</v>
      </c>
      <c r="M8" s="5">
        <f>5*4500</f>
        <v>22500</v>
      </c>
    </row>
    <row r="9" spans="2:13" ht="13.5" customHeight="1">
      <c r="B9" s="5">
        <v>11000</v>
      </c>
      <c r="C9" s="13" t="s">
        <v>132</v>
      </c>
      <c r="D9" s="13">
        <v>10500</v>
      </c>
      <c r="J9" s="13">
        <v>11000</v>
      </c>
      <c r="K9" s="13">
        <v>11945</v>
      </c>
      <c r="L9" s="13">
        <v>10267</v>
      </c>
    </row>
    <row r="10" spans="2:13" ht="13.5" customHeight="1">
      <c r="B10" s="5">
        <v>9500</v>
      </c>
      <c r="C10" s="13" t="s">
        <v>133</v>
      </c>
      <c r="D10" s="13">
        <v>9000</v>
      </c>
      <c r="J10" s="13">
        <v>11000</v>
      </c>
      <c r="K10" s="13">
        <v>11945</v>
      </c>
      <c r="L10" s="13">
        <v>17000</v>
      </c>
    </row>
    <row r="11" spans="2:13" ht="13.5" customHeight="1">
      <c r="B11" s="5">
        <v>9500</v>
      </c>
      <c r="C11" s="13" t="s">
        <v>134</v>
      </c>
      <c r="D11" s="13">
        <v>6000</v>
      </c>
      <c r="J11" s="13">
        <v>11000</v>
      </c>
      <c r="K11" s="13">
        <v>11945</v>
      </c>
      <c r="L11" s="13">
        <v>8500</v>
      </c>
    </row>
    <row r="12" spans="2:13" ht="13.5" customHeight="1">
      <c r="B12" s="5">
        <v>4500</v>
      </c>
      <c r="C12" s="13" t="s">
        <v>135</v>
      </c>
      <c r="D12" s="13">
        <v>15500</v>
      </c>
      <c r="J12" s="13">
        <v>11000</v>
      </c>
      <c r="K12" s="13">
        <v>11945</v>
      </c>
      <c r="L12" s="13">
        <v>8000</v>
      </c>
    </row>
    <row r="13" spans="2:13" ht="13.5" customHeight="1">
      <c r="B13" s="5">
        <v>11000</v>
      </c>
      <c r="J13" s="13">
        <v>11000</v>
      </c>
      <c r="K13" s="13">
        <v>11945</v>
      </c>
    </row>
    <row r="14" spans="2:13" ht="13.5" customHeight="1">
      <c r="B14" s="5">
        <v>11945</v>
      </c>
      <c r="J14" s="13">
        <v>8700</v>
      </c>
      <c r="K14" s="13">
        <v>13140</v>
      </c>
    </row>
    <row r="15" spans="2:13" ht="13.5" customHeight="1">
      <c r="B15" s="5">
        <v>4500</v>
      </c>
      <c r="J15" s="13">
        <v>11000</v>
      </c>
      <c r="K15" s="13">
        <v>13140</v>
      </c>
    </row>
    <row r="16" spans="2:13" ht="13.5" customHeight="1">
      <c r="B16" s="5">
        <v>9500</v>
      </c>
      <c r="J16" s="13">
        <v>11000</v>
      </c>
      <c r="K16" s="13">
        <v>13140</v>
      </c>
    </row>
    <row r="17" spans="2:12" ht="13.5" customHeight="1">
      <c r="B17" s="5">
        <v>4500</v>
      </c>
      <c r="J17" s="13">
        <v>11000</v>
      </c>
      <c r="K17" s="13">
        <v>13140</v>
      </c>
    </row>
    <row r="18" spans="2:12" ht="13.5" customHeight="1">
      <c r="B18" s="5">
        <v>9500</v>
      </c>
      <c r="J18" s="13">
        <v>11000</v>
      </c>
      <c r="K18" s="13">
        <v>13140</v>
      </c>
    </row>
    <row r="19" spans="2:12" ht="13.5" customHeight="1">
      <c r="B19" s="5">
        <v>9500</v>
      </c>
    </row>
    <row r="20" spans="2:12" ht="13.5" customHeight="1">
      <c r="B20" s="5">
        <v>11000</v>
      </c>
      <c r="I20" s="13" t="s">
        <v>136</v>
      </c>
      <c r="J20" s="5">
        <f>SUM(J7:J18)</f>
        <v>118700</v>
      </c>
      <c r="K20" s="5">
        <f t="shared" ref="K20:L20" si="0">SUM(K7:K19)</f>
        <v>137370</v>
      </c>
      <c r="L20" s="5">
        <f t="shared" si="0"/>
        <v>218267</v>
      </c>
    </row>
    <row r="21" spans="2:12" ht="13.5" customHeight="1">
      <c r="B21" s="5">
        <v>9500</v>
      </c>
    </row>
    <row r="22" spans="2:12" ht="13.5" customHeight="1">
      <c r="B22" s="5">
        <v>10267</v>
      </c>
    </row>
    <row r="23" spans="2:12" ht="13.5" customHeight="1">
      <c r="B23" s="5">
        <v>11000</v>
      </c>
    </row>
    <row r="24" spans="2:12" ht="13.5" customHeight="1">
      <c r="B24" s="5">
        <v>9500</v>
      </c>
    </row>
    <row r="25" spans="2:12" ht="13.5" customHeight="1">
      <c r="B25" s="5">
        <v>11945</v>
      </c>
    </row>
    <row r="26" spans="2:12" ht="13.5" customHeight="1">
      <c r="B26" s="5">
        <v>11000</v>
      </c>
    </row>
    <row r="27" spans="2:12" ht="13.5" customHeight="1">
      <c r="B27" s="5">
        <v>11945</v>
      </c>
    </row>
    <row r="28" spans="2:12" ht="13.5" customHeight="1">
      <c r="B28" s="5">
        <v>11000</v>
      </c>
    </row>
    <row r="29" spans="2:12" ht="13.5" customHeight="1">
      <c r="B29" s="5">
        <v>8700</v>
      </c>
    </row>
    <row r="30" spans="2:12" ht="13.5" customHeight="1">
      <c r="B30" s="5">
        <v>13140</v>
      </c>
    </row>
    <row r="31" spans="2:12" ht="13.5" customHeight="1">
      <c r="B31" s="5">
        <v>9500</v>
      </c>
    </row>
    <row r="32" spans="2:12" ht="13.5" customHeight="1">
      <c r="B32" s="5">
        <v>4500</v>
      </c>
    </row>
    <row r="33" spans="2:2" ht="13.5" customHeight="1">
      <c r="B33" s="5">
        <v>9500</v>
      </c>
    </row>
    <row r="34" spans="2:2" ht="13.5" customHeight="1">
      <c r="B34" s="5">
        <v>17000</v>
      </c>
    </row>
    <row r="35" spans="2:2" ht="13.5" customHeight="1">
      <c r="B35" s="5">
        <v>11000</v>
      </c>
    </row>
    <row r="36" spans="2:2" ht="13.5" customHeight="1">
      <c r="B36" s="5">
        <v>13140</v>
      </c>
    </row>
    <row r="37" spans="2:2" ht="13.5" customHeight="1">
      <c r="B37" s="5">
        <v>9500</v>
      </c>
    </row>
    <row r="38" spans="2:2" ht="13.5" customHeight="1">
      <c r="B38" s="5">
        <v>9500</v>
      </c>
    </row>
    <row r="39" spans="2:2" ht="13.5" customHeight="1">
      <c r="B39" s="5">
        <v>11000</v>
      </c>
    </row>
    <row r="40" spans="2:2" ht="13.5" customHeight="1">
      <c r="B40" s="5">
        <v>13140</v>
      </c>
    </row>
    <row r="41" spans="2:2" ht="13.5" customHeight="1">
      <c r="B41" s="5">
        <v>9500</v>
      </c>
    </row>
    <row r="42" spans="2:2" ht="13.5" customHeight="1">
      <c r="B42" s="5">
        <v>10000</v>
      </c>
    </row>
    <row r="43" spans="2:2" ht="13.5" customHeight="1">
      <c r="B43" s="5">
        <v>8500</v>
      </c>
    </row>
    <row r="44" spans="2:2" ht="13.5" customHeight="1">
      <c r="B44" s="5">
        <v>11000</v>
      </c>
    </row>
    <row r="45" spans="2:2" ht="13.5" customHeight="1">
      <c r="B45" s="5">
        <v>13140</v>
      </c>
    </row>
    <row r="46" spans="2:2" ht="13.5" customHeight="1">
      <c r="B46" s="5">
        <v>9500</v>
      </c>
    </row>
    <row r="47" spans="2:2" ht="13.5" customHeight="1">
      <c r="B47" s="5">
        <v>4500</v>
      </c>
    </row>
    <row r="48" spans="2:2" ht="13.5" customHeight="1">
      <c r="B48" s="5">
        <v>9500</v>
      </c>
    </row>
    <row r="49" spans="1:4" ht="13.5" customHeight="1">
      <c r="B49" s="5">
        <v>11000</v>
      </c>
    </row>
    <row r="50" spans="1:4" ht="13.5" customHeight="1">
      <c r="B50" s="5">
        <v>8000</v>
      </c>
    </row>
    <row r="51" spans="1:4" ht="13.5" customHeight="1">
      <c r="B51" s="5">
        <v>13140</v>
      </c>
    </row>
    <row r="52" spans="1:4" ht="13.5" customHeight="1">
      <c r="B52" s="5">
        <v>9500</v>
      </c>
    </row>
    <row r="53" spans="1:4" ht="13.5" customHeight="1"/>
    <row r="54" spans="1:4" ht="13.5" customHeight="1"/>
    <row r="55" spans="1:4" ht="13.5" customHeight="1">
      <c r="A55" s="9" t="s">
        <v>137</v>
      </c>
      <c r="B55" s="5">
        <f>SUM(B5:B54)</f>
        <v>483392</v>
      </c>
      <c r="D55" s="5">
        <f>SUM(D5:D54)</f>
        <v>335782.864</v>
      </c>
    </row>
    <row r="56" spans="1:4" ht="13.5" customHeight="1"/>
    <row r="57" spans="1:4" ht="13.5" customHeight="1">
      <c r="A57" s="13" t="s">
        <v>138</v>
      </c>
      <c r="B57" s="5">
        <f>B55/73.936</f>
        <v>6537.9787924691618</v>
      </c>
      <c r="D57" s="5">
        <f>D55/73.936</f>
        <v>4541.5340835317029</v>
      </c>
    </row>
    <row r="58" spans="1:4" ht="13.5" customHeight="1"/>
    <row r="59" spans="1:4" ht="13.5" customHeight="1"/>
    <row r="60" spans="1:4" ht="13.5" customHeight="1"/>
    <row r="61" spans="1:4" ht="13.5" customHeight="1"/>
    <row r="62" spans="1:4" ht="13.5" customHeight="1"/>
    <row r="63" spans="1:4" ht="13.5" customHeight="1"/>
    <row r="64" spans="1: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C1:I1001"/>
  <sheetViews>
    <sheetView workbookViewId="0"/>
  </sheetViews>
  <sheetFormatPr defaultColWidth="12.625" defaultRowHeight="15" customHeight="1"/>
  <cols>
    <col min="1" max="5" width="7.625" customWidth="1"/>
    <col min="6" max="6" width="39.25" customWidth="1"/>
    <col min="7" max="9" width="7.625" customWidth="1"/>
  </cols>
  <sheetData>
    <row r="1" spans="3:9" ht="14.25" customHeight="1">
      <c r="I1" s="10"/>
    </row>
    <row r="2" spans="3:9" ht="14.25" customHeight="1">
      <c r="C2" s="2" t="s">
        <v>125</v>
      </c>
      <c r="F2" s="2" t="s">
        <v>139</v>
      </c>
      <c r="I2" s="10"/>
    </row>
    <row r="3" spans="3:9" ht="14.25" customHeight="1">
      <c r="F3" s="1" t="s">
        <v>140</v>
      </c>
      <c r="G3" s="1">
        <v>0</v>
      </c>
      <c r="I3" s="10"/>
    </row>
    <row r="4" spans="3:9" ht="14.25" customHeight="1">
      <c r="C4" s="1" t="s">
        <v>141</v>
      </c>
      <c r="D4" s="1">
        <v>2350</v>
      </c>
      <c r="F4" s="1" t="s">
        <v>142</v>
      </c>
      <c r="G4" s="1">
        <v>450</v>
      </c>
      <c r="I4" s="10"/>
    </row>
    <row r="5" spans="3:9" ht="14.25" customHeight="1">
      <c r="C5" s="1" t="s">
        <v>143</v>
      </c>
      <c r="D5" s="1">
        <v>2350</v>
      </c>
      <c r="F5" s="1" t="s">
        <v>144</v>
      </c>
      <c r="G5" s="1">
        <v>0</v>
      </c>
      <c r="H5" s="1"/>
      <c r="I5" s="10"/>
    </row>
    <row r="6" spans="3:9" ht="14.25" customHeight="1">
      <c r="C6" s="1" t="s">
        <v>145</v>
      </c>
      <c r="D6" s="1">
        <v>2350</v>
      </c>
      <c r="F6" s="1" t="s">
        <v>146</v>
      </c>
      <c r="G6" s="1">
        <v>0</v>
      </c>
      <c r="I6" s="10"/>
    </row>
    <row r="7" spans="3:9" ht="14.25" customHeight="1">
      <c r="C7" s="1" t="s">
        <v>147</v>
      </c>
      <c r="D7" s="1">
        <v>2350</v>
      </c>
      <c r="F7" s="1" t="s">
        <v>148</v>
      </c>
      <c r="G7" s="1">
        <v>0</v>
      </c>
      <c r="I7" s="10"/>
    </row>
    <row r="8" spans="3:9" ht="14.25" customHeight="1">
      <c r="C8" s="1" t="s">
        <v>149</v>
      </c>
      <c r="D8" s="1">
        <v>2350</v>
      </c>
      <c r="F8" s="1" t="s">
        <v>150</v>
      </c>
      <c r="G8" s="1">
        <v>0</v>
      </c>
      <c r="I8" s="10"/>
    </row>
    <row r="9" spans="3:9" ht="14.25" customHeight="1">
      <c r="C9" s="1" t="s">
        <v>151</v>
      </c>
      <c r="D9" s="1">
        <v>2350</v>
      </c>
      <c r="F9" s="1" t="s">
        <v>152</v>
      </c>
      <c r="G9" s="1">
        <v>0</v>
      </c>
      <c r="I9" s="10"/>
    </row>
    <row r="10" spans="3:9" ht="14.25" customHeight="1">
      <c r="C10" s="1" t="s">
        <v>153</v>
      </c>
      <c r="D10" s="1">
        <v>2385</v>
      </c>
      <c r="F10" s="1" t="s">
        <v>154</v>
      </c>
      <c r="G10" s="1">
        <v>0</v>
      </c>
      <c r="I10" s="10"/>
    </row>
    <row r="11" spans="3:9" ht="14.25" customHeight="1">
      <c r="C11" s="1" t="s">
        <v>155</v>
      </c>
      <c r="D11" s="1">
        <v>2385</v>
      </c>
      <c r="F11" s="1" t="s">
        <v>156</v>
      </c>
      <c r="G11" s="1">
        <v>2402.2800000000002</v>
      </c>
      <c r="I11" s="10"/>
    </row>
    <row r="12" spans="3:9" ht="14.25" customHeight="1">
      <c r="C12" s="1" t="s">
        <v>157</v>
      </c>
      <c r="D12" s="1">
        <v>2385</v>
      </c>
      <c r="F12" s="1" t="s">
        <v>158</v>
      </c>
      <c r="G12" s="1">
        <v>4434.7</v>
      </c>
      <c r="I12" s="10"/>
    </row>
    <row r="13" spans="3:9" ht="14.25" customHeight="1">
      <c r="C13" s="1" t="s">
        <v>159</v>
      </c>
      <c r="D13" s="1">
        <v>2385</v>
      </c>
      <c r="F13" s="1" t="s">
        <v>160</v>
      </c>
      <c r="G13" s="1">
        <v>9777.15</v>
      </c>
      <c r="I13" s="10"/>
    </row>
    <row r="14" spans="3:9" ht="14.25" customHeight="1">
      <c r="C14" s="1" t="s">
        <v>161</v>
      </c>
      <c r="D14" s="1">
        <v>2385</v>
      </c>
      <c r="F14" s="1" t="s">
        <v>33</v>
      </c>
      <c r="G14" s="1">
        <v>0</v>
      </c>
      <c r="I14" s="10"/>
    </row>
    <row r="15" spans="3:9" ht="14.25" customHeight="1">
      <c r="C15" s="1" t="s">
        <v>162</v>
      </c>
      <c r="D15" s="1">
        <v>2385</v>
      </c>
      <c r="F15" s="1" t="s">
        <v>163</v>
      </c>
      <c r="G15" s="1">
        <v>250</v>
      </c>
      <c r="I15" s="10"/>
    </row>
    <row r="16" spans="3:9" ht="14.25" customHeight="1">
      <c r="F16" s="1" t="s">
        <v>164</v>
      </c>
      <c r="G16" s="1">
        <v>0</v>
      </c>
      <c r="I16" s="10"/>
    </row>
    <row r="17" spans="3:9" ht="14.25" customHeight="1">
      <c r="F17" s="1" t="s">
        <v>165</v>
      </c>
      <c r="G17" s="1">
        <v>50</v>
      </c>
      <c r="I17" s="10"/>
    </row>
    <row r="18" spans="3:9" ht="14.25" customHeight="1">
      <c r="F18" s="1" t="s">
        <v>166</v>
      </c>
      <c r="G18" s="1">
        <v>0</v>
      </c>
      <c r="I18" s="10"/>
    </row>
    <row r="19" spans="3:9" ht="14.25" customHeight="1">
      <c r="F19" s="1" t="s">
        <v>167</v>
      </c>
      <c r="G19" s="1">
        <v>0</v>
      </c>
      <c r="H19" s="1">
        <v>0</v>
      </c>
      <c r="I19" s="10"/>
    </row>
    <row r="20" spans="3:9" ht="14.25" customHeight="1">
      <c r="F20" s="1" t="s">
        <v>168</v>
      </c>
      <c r="G20" s="1">
        <v>0</v>
      </c>
      <c r="H20" s="1">
        <v>0</v>
      </c>
      <c r="I20" s="10"/>
    </row>
    <row r="21" spans="3:9" ht="14.25" customHeight="1">
      <c r="F21" s="1" t="s">
        <v>169</v>
      </c>
      <c r="G21" s="1">
        <v>0</v>
      </c>
      <c r="I21" s="10"/>
    </row>
    <row r="22" spans="3:9" ht="14.25" customHeight="1">
      <c r="F22" s="1" t="s">
        <v>170</v>
      </c>
      <c r="G22" s="1">
        <v>0</v>
      </c>
      <c r="I22" s="10"/>
    </row>
    <row r="23" spans="3:9" ht="14.25" customHeight="1">
      <c r="F23" s="1" t="s">
        <v>171</v>
      </c>
      <c r="G23" s="1">
        <v>0</v>
      </c>
      <c r="I23" s="10"/>
    </row>
    <row r="24" spans="3:9" ht="14.25" customHeight="1">
      <c r="F24" s="1" t="s">
        <v>172</v>
      </c>
      <c r="G24" s="1">
        <v>0</v>
      </c>
      <c r="I24" s="10"/>
    </row>
    <row r="25" spans="3:9" ht="14.25" customHeight="1">
      <c r="F25" s="1" t="s">
        <v>173</v>
      </c>
      <c r="G25" s="8">
        <v>300</v>
      </c>
      <c r="I25" s="10"/>
    </row>
    <row r="26" spans="3:9" ht="14.25" customHeight="1">
      <c r="F26" s="4" t="s">
        <v>174</v>
      </c>
      <c r="G26" s="2">
        <v>371</v>
      </c>
      <c r="I26" s="10"/>
    </row>
    <row r="27" spans="3:9" ht="14.25" customHeight="1">
      <c r="F27" s="1" t="s">
        <v>175</v>
      </c>
      <c r="G27" s="1">
        <v>610</v>
      </c>
      <c r="I27" s="10"/>
    </row>
    <row r="28" spans="3:9" ht="14.25" customHeight="1">
      <c r="I28" s="10"/>
    </row>
    <row r="29" spans="3:9" ht="14.25" customHeight="1">
      <c r="I29" s="10"/>
    </row>
    <row r="30" spans="3:9" ht="14.25" customHeight="1">
      <c r="I30" s="10"/>
    </row>
    <row r="31" spans="3:9" ht="14.25" customHeight="1">
      <c r="C31" s="1" t="s">
        <v>136</v>
      </c>
      <c r="D31" s="1">
        <f>SUM(D3:D20)</f>
        <v>28410</v>
      </c>
      <c r="G31" s="1">
        <f>SUM(G3:G30)</f>
        <v>18645.129999999997</v>
      </c>
      <c r="I31" s="10"/>
    </row>
    <row r="32" spans="3:9" ht="14.25" customHeight="1">
      <c r="I32" s="10"/>
    </row>
    <row r="33" spans="9:9" ht="14.25" customHeight="1">
      <c r="I33" s="10"/>
    </row>
    <row r="34" spans="9:9" ht="14.25" customHeight="1">
      <c r="I34" s="10"/>
    </row>
    <row r="35" spans="9:9" ht="14.25" customHeight="1">
      <c r="I35" s="10"/>
    </row>
    <row r="36" spans="9:9" ht="14.25" customHeight="1">
      <c r="I36" s="10"/>
    </row>
    <row r="37" spans="9:9" ht="14.25" customHeight="1">
      <c r="I37" s="10"/>
    </row>
    <row r="38" spans="9:9" ht="14.25" customHeight="1">
      <c r="I38" s="10"/>
    </row>
    <row r="39" spans="9:9" ht="14.25" customHeight="1">
      <c r="I39" s="10"/>
    </row>
    <row r="40" spans="9:9" ht="14.25" customHeight="1">
      <c r="I40" s="10"/>
    </row>
    <row r="41" spans="9:9" ht="14.25" customHeight="1">
      <c r="I41" s="10"/>
    </row>
    <row r="42" spans="9:9" ht="14.25" customHeight="1">
      <c r="I42" s="10"/>
    </row>
    <row r="43" spans="9:9" ht="14.25" customHeight="1">
      <c r="I43" s="10"/>
    </row>
    <row r="44" spans="9:9" ht="14.25" customHeight="1">
      <c r="I44" s="10"/>
    </row>
    <row r="45" spans="9:9" ht="14.25" customHeight="1">
      <c r="I45" s="10"/>
    </row>
    <row r="46" spans="9:9" ht="14.25" customHeight="1">
      <c r="I46" s="10"/>
    </row>
    <row r="47" spans="9:9" ht="14.25" customHeight="1">
      <c r="I47" s="10"/>
    </row>
    <row r="48" spans="9:9" ht="14.25" customHeight="1">
      <c r="I48" s="10"/>
    </row>
    <row r="49" spans="9:9" ht="14.25" customHeight="1">
      <c r="I49" s="10"/>
    </row>
    <row r="50" spans="9:9" ht="14.25" customHeight="1">
      <c r="I50" s="10"/>
    </row>
    <row r="51" spans="9:9" ht="14.25" customHeight="1">
      <c r="I51" s="10"/>
    </row>
    <row r="52" spans="9:9" ht="14.25" customHeight="1">
      <c r="I52" s="10"/>
    </row>
    <row r="53" spans="9:9" ht="14.25" customHeight="1">
      <c r="I53" s="10"/>
    </row>
    <row r="54" spans="9:9" ht="14.25" customHeight="1">
      <c r="I54" s="10"/>
    </row>
    <row r="55" spans="9:9" ht="14.25" customHeight="1">
      <c r="I55" s="10"/>
    </row>
    <row r="56" spans="9:9" ht="14.25" customHeight="1">
      <c r="I56" s="10"/>
    </row>
    <row r="57" spans="9:9" ht="14.25" customHeight="1">
      <c r="I57" s="10"/>
    </row>
    <row r="58" spans="9:9" ht="14.25" customHeight="1">
      <c r="I58" s="10"/>
    </row>
    <row r="59" spans="9:9" ht="14.25" customHeight="1">
      <c r="I59" s="10"/>
    </row>
    <row r="60" spans="9:9" ht="14.25" customHeight="1">
      <c r="I60" s="10"/>
    </row>
    <row r="61" spans="9:9" ht="14.25" customHeight="1">
      <c r="I61" s="10"/>
    </row>
    <row r="62" spans="9:9" ht="14.25" customHeight="1">
      <c r="I62" s="10"/>
    </row>
    <row r="63" spans="9:9" ht="14.25" customHeight="1">
      <c r="I63" s="10"/>
    </row>
    <row r="64" spans="9:9" ht="14.25" customHeight="1">
      <c r="I64" s="10"/>
    </row>
    <row r="65" spans="9:9" ht="14.25" customHeight="1">
      <c r="I65" s="10"/>
    </row>
    <row r="66" spans="9:9" ht="14.25" customHeight="1">
      <c r="I66" s="10"/>
    </row>
    <row r="67" spans="9:9" ht="14.25" customHeight="1">
      <c r="I67" s="10"/>
    </row>
    <row r="68" spans="9:9" ht="14.25" customHeight="1">
      <c r="I68" s="10"/>
    </row>
    <row r="69" spans="9:9" ht="14.25" customHeight="1">
      <c r="I69" s="10"/>
    </row>
    <row r="70" spans="9:9" ht="14.25" customHeight="1">
      <c r="I70" s="10"/>
    </row>
    <row r="71" spans="9:9" ht="14.25" customHeight="1">
      <c r="I71" s="10"/>
    </row>
    <row r="72" spans="9:9" ht="14.25" customHeight="1">
      <c r="I72" s="10"/>
    </row>
    <row r="73" spans="9:9" ht="14.25" customHeight="1">
      <c r="I73" s="10"/>
    </row>
    <row r="74" spans="9:9" ht="14.25" customHeight="1">
      <c r="I74" s="10"/>
    </row>
    <row r="75" spans="9:9" ht="14.25" customHeight="1">
      <c r="I75" s="10"/>
    </row>
    <row r="76" spans="9:9" ht="14.25" customHeight="1">
      <c r="I76" s="10"/>
    </row>
    <row r="77" spans="9:9" ht="14.25" customHeight="1">
      <c r="I77" s="10"/>
    </row>
    <row r="78" spans="9:9" ht="14.25" customHeight="1">
      <c r="I78" s="10"/>
    </row>
    <row r="79" spans="9:9" ht="14.25" customHeight="1">
      <c r="I79" s="10"/>
    </row>
    <row r="80" spans="9:9" ht="14.25" customHeight="1">
      <c r="I80" s="10"/>
    </row>
    <row r="81" spans="9:9" ht="14.25" customHeight="1">
      <c r="I81" s="10"/>
    </row>
    <row r="82" spans="9:9" ht="14.25" customHeight="1">
      <c r="I82" s="10"/>
    </row>
    <row r="83" spans="9:9" ht="14.25" customHeight="1">
      <c r="I83" s="10"/>
    </row>
    <row r="84" spans="9:9" ht="14.25" customHeight="1">
      <c r="I84" s="10"/>
    </row>
    <row r="85" spans="9:9" ht="14.25" customHeight="1">
      <c r="I85" s="10"/>
    </row>
    <row r="86" spans="9:9" ht="14.25" customHeight="1">
      <c r="I86" s="10"/>
    </row>
    <row r="87" spans="9:9" ht="14.25" customHeight="1">
      <c r="I87" s="10"/>
    </row>
    <row r="88" spans="9:9" ht="14.25" customHeight="1">
      <c r="I88" s="10"/>
    </row>
    <row r="89" spans="9:9" ht="14.25" customHeight="1">
      <c r="I89" s="10"/>
    </row>
    <row r="90" spans="9:9" ht="14.25" customHeight="1">
      <c r="I90" s="10"/>
    </row>
    <row r="91" spans="9:9" ht="14.25" customHeight="1">
      <c r="I91" s="10"/>
    </row>
    <row r="92" spans="9:9" ht="14.25" customHeight="1">
      <c r="I92" s="10"/>
    </row>
    <row r="93" spans="9:9" ht="14.25" customHeight="1">
      <c r="I93" s="10"/>
    </row>
    <row r="94" spans="9:9" ht="14.25" customHeight="1">
      <c r="I94" s="10"/>
    </row>
    <row r="95" spans="9:9" ht="14.25" customHeight="1">
      <c r="I95" s="10"/>
    </row>
    <row r="96" spans="9:9" ht="14.25" customHeight="1">
      <c r="I96" s="10"/>
    </row>
    <row r="97" spans="9:9" ht="14.25" customHeight="1">
      <c r="I97" s="10"/>
    </row>
    <row r="98" spans="9:9" ht="14.25" customHeight="1">
      <c r="I98" s="10"/>
    </row>
    <row r="99" spans="9:9" ht="14.25" customHeight="1">
      <c r="I99" s="10"/>
    </row>
    <row r="100" spans="9:9" ht="14.25" customHeight="1">
      <c r="I100" s="10"/>
    </row>
    <row r="101" spans="9:9" ht="14.25" customHeight="1">
      <c r="I101" s="10"/>
    </row>
    <row r="102" spans="9:9" ht="14.25" customHeight="1">
      <c r="I102" s="10"/>
    </row>
    <row r="103" spans="9:9" ht="14.25" customHeight="1">
      <c r="I103" s="10"/>
    </row>
    <row r="104" spans="9:9" ht="14.25" customHeight="1">
      <c r="I104" s="10"/>
    </row>
    <row r="105" spans="9:9" ht="14.25" customHeight="1">
      <c r="I105" s="10"/>
    </row>
    <row r="106" spans="9:9" ht="14.25" customHeight="1">
      <c r="I106" s="10"/>
    </row>
    <row r="107" spans="9:9" ht="14.25" customHeight="1">
      <c r="I107" s="10"/>
    </row>
    <row r="108" spans="9:9" ht="14.25" customHeight="1">
      <c r="I108" s="10"/>
    </row>
    <row r="109" spans="9:9" ht="14.25" customHeight="1">
      <c r="I109" s="10"/>
    </row>
    <row r="110" spans="9:9" ht="14.25" customHeight="1">
      <c r="I110" s="10"/>
    </row>
    <row r="111" spans="9:9" ht="14.25" customHeight="1">
      <c r="I111" s="10"/>
    </row>
    <row r="112" spans="9:9" ht="14.25" customHeight="1">
      <c r="I112" s="10"/>
    </row>
    <row r="113" spans="9:9" ht="14.25" customHeight="1">
      <c r="I113" s="10"/>
    </row>
    <row r="114" spans="9:9" ht="14.25" customHeight="1">
      <c r="I114" s="10"/>
    </row>
    <row r="115" spans="9:9" ht="14.25" customHeight="1">
      <c r="I115" s="10"/>
    </row>
    <row r="116" spans="9:9" ht="14.25" customHeight="1">
      <c r="I116" s="10"/>
    </row>
    <row r="117" spans="9:9" ht="14.25" customHeight="1">
      <c r="I117" s="10"/>
    </row>
    <row r="118" spans="9:9" ht="14.25" customHeight="1">
      <c r="I118" s="10"/>
    </row>
    <row r="119" spans="9:9" ht="14.25" customHeight="1">
      <c r="I119" s="10"/>
    </row>
    <row r="120" spans="9:9" ht="14.25" customHeight="1">
      <c r="I120" s="10"/>
    </row>
    <row r="121" spans="9:9" ht="14.25" customHeight="1">
      <c r="I121" s="10"/>
    </row>
    <row r="122" spans="9:9" ht="14.25" customHeight="1">
      <c r="I122" s="10"/>
    </row>
    <row r="123" spans="9:9" ht="14.25" customHeight="1">
      <c r="I123" s="10"/>
    </row>
    <row r="124" spans="9:9" ht="14.25" customHeight="1">
      <c r="I124" s="10"/>
    </row>
    <row r="125" spans="9:9" ht="14.25" customHeight="1">
      <c r="I125" s="10"/>
    </row>
    <row r="126" spans="9:9" ht="14.25" customHeight="1">
      <c r="I126" s="10"/>
    </row>
    <row r="127" spans="9:9" ht="14.25" customHeight="1">
      <c r="I127" s="10"/>
    </row>
    <row r="128" spans="9:9" ht="14.25" customHeight="1">
      <c r="I128" s="10"/>
    </row>
    <row r="129" spans="9:9" ht="14.25" customHeight="1">
      <c r="I129" s="10"/>
    </row>
    <row r="130" spans="9:9" ht="14.25" customHeight="1">
      <c r="I130" s="10"/>
    </row>
    <row r="131" spans="9:9" ht="14.25" customHeight="1">
      <c r="I131" s="10"/>
    </row>
    <row r="132" spans="9:9" ht="14.25" customHeight="1">
      <c r="I132" s="10"/>
    </row>
    <row r="133" spans="9:9" ht="14.25" customHeight="1">
      <c r="I133" s="10"/>
    </row>
    <row r="134" spans="9:9" ht="14.25" customHeight="1">
      <c r="I134" s="10"/>
    </row>
    <row r="135" spans="9:9" ht="14.25" customHeight="1">
      <c r="I135" s="10"/>
    </row>
    <row r="136" spans="9:9" ht="14.25" customHeight="1">
      <c r="I136" s="10"/>
    </row>
    <row r="137" spans="9:9" ht="14.25" customHeight="1">
      <c r="I137" s="10"/>
    </row>
    <row r="138" spans="9:9" ht="14.25" customHeight="1">
      <c r="I138" s="10"/>
    </row>
    <row r="139" spans="9:9" ht="14.25" customHeight="1">
      <c r="I139" s="10"/>
    </row>
    <row r="140" spans="9:9" ht="14.25" customHeight="1">
      <c r="I140" s="10"/>
    </row>
    <row r="141" spans="9:9" ht="14.25" customHeight="1">
      <c r="I141" s="10"/>
    </row>
    <row r="142" spans="9:9" ht="14.25" customHeight="1">
      <c r="I142" s="10"/>
    </row>
    <row r="143" spans="9:9" ht="14.25" customHeight="1">
      <c r="I143" s="10"/>
    </row>
    <row r="144" spans="9:9" ht="14.25" customHeight="1">
      <c r="I144" s="10"/>
    </row>
    <row r="145" spans="9:9" ht="14.25" customHeight="1">
      <c r="I145" s="10"/>
    </row>
    <row r="146" spans="9:9" ht="14.25" customHeight="1">
      <c r="I146" s="10"/>
    </row>
    <row r="147" spans="9:9" ht="14.25" customHeight="1">
      <c r="I147" s="10"/>
    </row>
    <row r="148" spans="9:9" ht="14.25" customHeight="1">
      <c r="I148" s="10"/>
    </row>
    <row r="149" spans="9:9" ht="14.25" customHeight="1">
      <c r="I149" s="10"/>
    </row>
    <row r="150" spans="9:9" ht="14.25" customHeight="1">
      <c r="I150" s="10"/>
    </row>
    <row r="151" spans="9:9" ht="14.25" customHeight="1">
      <c r="I151" s="10"/>
    </row>
    <row r="152" spans="9:9" ht="14.25" customHeight="1">
      <c r="I152" s="10"/>
    </row>
    <row r="153" spans="9:9" ht="14.25" customHeight="1">
      <c r="I153" s="10"/>
    </row>
    <row r="154" spans="9:9" ht="14.25" customHeight="1">
      <c r="I154" s="10"/>
    </row>
    <row r="155" spans="9:9" ht="14.25" customHeight="1">
      <c r="I155" s="10"/>
    </row>
    <row r="156" spans="9:9" ht="14.25" customHeight="1">
      <c r="I156" s="10"/>
    </row>
    <row r="157" spans="9:9" ht="14.25" customHeight="1">
      <c r="I157" s="10"/>
    </row>
    <row r="158" spans="9:9" ht="14.25" customHeight="1">
      <c r="I158" s="10"/>
    </row>
    <row r="159" spans="9:9" ht="14.25" customHeight="1">
      <c r="I159" s="10"/>
    </row>
    <row r="160" spans="9:9" ht="14.25" customHeight="1">
      <c r="I160" s="10"/>
    </row>
    <row r="161" spans="9:9" ht="14.25" customHeight="1">
      <c r="I161" s="10"/>
    </row>
    <row r="162" spans="9:9" ht="14.25" customHeight="1">
      <c r="I162" s="10"/>
    </row>
    <row r="163" spans="9:9" ht="14.25" customHeight="1">
      <c r="I163" s="10"/>
    </row>
    <row r="164" spans="9:9" ht="14.25" customHeight="1">
      <c r="I164" s="10"/>
    </row>
    <row r="165" spans="9:9" ht="14.25" customHeight="1">
      <c r="I165" s="10"/>
    </row>
    <row r="166" spans="9:9" ht="14.25" customHeight="1">
      <c r="I166" s="10"/>
    </row>
    <row r="167" spans="9:9" ht="14.25" customHeight="1">
      <c r="I167" s="10"/>
    </row>
    <row r="168" spans="9:9" ht="14.25" customHeight="1">
      <c r="I168" s="10"/>
    </row>
    <row r="169" spans="9:9" ht="14.25" customHeight="1">
      <c r="I169" s="10"/>
    </row>
    <row r="170" spans="9:9" ht="14.25" customHeight="1">
      <c r="I170" s="10"/>
    </row>
    <row r="171" spans="9:9" ht="14.25" customHeight="1">
      <c r="I171" s="10"/>
    </row>
    <row r="172" spans="9:9" ht="14.25" customHeight="1">
      <c r="I172" s="10"/>
    </row>
    <row r="173" spans="9:9" ht="14.25" customHeight="1">
      <c r="I173" s="10"/>
    </row>
    <row r="174" spans="9:9" ht="14.25" customHeight="1">
      <c r="I174" s="10"/>
    </row>
    <row r="175" spans="9:9" ht="14.25" customHeight="1">
      <c r="I175" s="10"/>
    </row>
    <row r="176" spans="9:9" ht="14.25" customHeight="1">
      <c r="I176" s="10"/>
    </row>
    <row r="177" spans="9:9" ht="14.25" customHeight="1">
      <c r="I177" s="10"/>
    </row>
    <row r="178" spans="9:9" ht="14.25" customHeight="1">
      <c r="I178" s="10"/>
    </row>
    <row r="179" spans="9:9" ht="14.25" customHeight="1">
      <c r="I179" s="10"/>
    </row>
    <row r="180" spans="9:9" ht="14.25" customHeight="1">
      <c r="I180" s="10"/>
    </row>
    <row r="181" spans="9:9" ht="14.25" customHeight="1">
      <c r="I181" s="10"/>
    </row>
    <row r="182" spans="9:9" ht="14.25" customHeight="1">
      <c r="I182" s="10"/>
    </row>
    <row r="183" spans="9:9" ht="14.25" customHeight="1">
      <c r="I183" s="10"/>
    </row>
    <row r="184" spans="9:9" ht="14.25" customHeight="1">
      <c r="I184" s="10"/>
    </row>
    <row r="185" spans="9:9" ht="14.25" customHeight="1">
      <c r="I185" s="10"/>
    </row>
    <row r="186" spans="9:9" ht="14.25" customHeight="1">
      <c r="I186" s="10"/>
    </row>
    <row r="187" spans="9:9" ht="14.25" customHeight="1">
      <c r="I187" s="10"/>
    </row>
    <row r="188" spans="9:9" ht="14.25" customHeight="1">
      <c r="I188" s="10"/>
    </row>
    <row r="189" spans="9:9" ht="14.25" customHeight="1">
      <c r="I189" s="10"/>
    </row>
    <row r="190" spans="9:9" ht="14.25" customHeight="1">
      <c r="I190" s="10"/>
    </row>
    <row r="191" spans="9:9" ht="14.25" customHeight="1">
      <c r="I191" s="10"/>
    </row>
    <row r="192" spans="9:9" ht="14.25" customHeight="1">
      <c r="I192" s="10"/>
    </row>
    <row r="193" spans="9:9" ht="14.25" customHeight="1">
      <c r="I193" s="10"/>
    </row>
    <row r="194" spans="9:9" ht="14.25" customHeight="1">
      <c r="I194" s="10"/>
    </row>
    <row r="195" spans="9:9" ht="14.25" customHeight="1">
      <c r="I195" s="10"/>
    </row>
    <row r="196" spans="9:9" ht="14.25" customHeight="1">
      <c r="I196" s="10"/>
    </row>
    <row r="197" spans="9:9" ht="14.25" customHeight="1">
      <c r="I197" s="10"/>
    </row>
    <row r="198" spans="9:9" ht="14.25" customHeight="1">
      <c r="I198" s="10"/>
    </row>
    <row r="199" spans="9:9" ht="14.25" customHeight="1">
      <c r="I199" s="10"/>
    </row>
    <row r="200" spans="9:9" ht="14.25" customHeight="1">
      <c r="I200" s="10"/>
    </row>
    <row r="201" spans="9:9" ht="14.25" customHeight="1">
      <c r="I201" s="10"/>
    </row>
    <row r="202" spans="9:9" ht="14.25" customHeight="1">
      <c r="I202" s="10"/>
    </row>
    <row r="203" spans="9:9" ht="14.25" customHeight="1">
      <c r="I203" s="10"/>
    </row>
    <row r="204" spans="9:9" ht="14.25" customHeight="1">
      <c r="I204" s="10"/>
    </row>
    <row r="205" spans="9:9" ht="14.25" customHeight="1">
      <c r="I205" s="10"/>
    </row>
    <row r="206" spans="9:9" ht="14.25" customHeight="1">
      <c r="I206" s="10"/>
    </row>
    <row r="207" spans="9:9" ht="14.25" customHeight="1">
      <c r="I207" s="10"/>
    </row>
    <row r="208" spans="9:9" ht="14.25" customHeight="1">
      <c r="I208" s="10"/>
    </row>
    <row r="209" spans="9:9" ht="14.25" customHeight="1">
      <c r="I209" s="10"/>
    </row>
    <row r="210" spans="9:9" ht="14.25" customHeight="1">
      <c r="I210" s="10"/>
    </row>
    <row r="211" spans="9:9" ht="14.25" customHeight="1">
      <c r="I211" s="10"/>
    </row>
    <row r="212" spans="9:9" ht="14.25" customHeight="1">
      <c r="I212" s="10"/>
    </row>
    <row r="213" spans="9:9" ht="14.25" customHeight="1">
      <c r="I213" s="10"/>
    </row>
    <row r="214" spans="9:9" ht="14.25" customHeight="1">
      <c r="I214" s="10"/>
    </row>
    <row r="215" spans="9:9" ht="14.25" customHeight="1">
      <c r="I215" s="10"/>
    </row>
    <row r="216" spans="9:9" ht="14.25" customHeight="1">
      <c r="I216" s="10"/>
    </row>
    <row r="217" spans="9:9" ht="14.25" customHeight="1">
      <c r="I217" s="10"/>
    </row>
    <row r="218" spans="9:9" ht="14.25" customHeight="1">
      <c r="I218" s="10"/>
    </row>
    <row r="219" spans="9:9" ht="14.25" customHeight="1">
      <c r="I219" s="10"/>
    </row>
    <row r="220" spans="9:9" ht="14.25" customHeight="1">
      <c r="I220" s="10"/>
    </row>
    <row r="221" spans="9:9" ht="14.25" customHeight="1">
      <c r="I221" s="10"/>
    </row>
    <row r="222" spans="9:9" ht="14.25" customHeight="1">
      <c r="I222" s="10"/>
    </row>
    <row r="223" spans="9:9" ht="14.25" customHeight="1">
      <c r="I223" s="10"/>
    </row>
    <row r="224" spans="9:9" ht="14.25" customHeight="1">
      <c r="I224" s="10"/>
    </row>
    <row r="225" spans="9:9" ht="14.25" customHeight="1">
      <c r="I225" s="10"/>
    </row>
    <row r="226" spans="9:9" ht="14.25" customHeight="1">
      <c r="I226" s="10"/>
    </row>
    <row r="227" spans="9:9" ht="14.25" customHeight="1">
      <c r="I227" s="10"/>
    </row>
    <row r="228" spans="9:9" ht="14.25" customHeight="1">
      <c r="I228" s="10"/>
    </row>
    <row r="229" spans="9:9" ht="14.25" customHeight="1">
      <c r="I229" s="10"/>
    </row>
    <row r="230" spans="9:9" ht="14.25" customHeight="1">
      <c r="I230" s="10"/>
    </row>
    <row r="231" spans="9:9" ht="14.25" customHeight="1">
      <c r="I231" s="10"/>
    </row>
    <row r="232" spans="9:9" ht="15.75" customHeight="1"/>
    <row r="233" spans="9:9" ht="15.75" customHeight="1"/>
    <row r="234" spans="9:9" ht="15.75" customHeight="1"/>
    <row r="235" spans="9:9" ht="15.75" customHeight="1"/>
    <row r="236" spans="9:9" ht="15.75" customHeight="1"/>
    <row r="237" spans="9:9" ht="15.75" customHeight="1"/>
    <row r="238" spans="9:9" ht="15.75" customHeight="1"/>
    <row r="239" spans="9:9" ht="15.75" customHeight="1"/>
    <row r="240" spans="9: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E1:G1000"/>
  <sheetViews>
    <sheetView workbookViewId="0"/>
  </sheetViews>
  <sheetFormatPr defaultColWidth="12.625" defaultRowHeight="15" customHeight="1"/>
  <cols>
    <col min="1" max="7" width="7.625" customWidth="1"/>
  </cols>
  <sheetData>
    <row r="1" spans="5:7" ht="14.25" customHeight="1"/>
    <row r="2" spans="5:7" ht="14.25" customHeight="1"/>
    <row r="3" spans="5:7" ht="14.25" customHeight="1"/>
    <row r="4" spans="5:7" ht="14.25" customHeight="1">
      <c r="F4" s="1" t="s">
        <v>176</v>
      </c>
      <c r="G4" s="1" t="s">
        <v>177</v>
      </c>
    </row>
    <row r="5" spans="5:7" ht="14.25" customHeight="1">
      <c r="E5" s="1" t="s">
        <v>141</v>
      </c>
      <c r="G5" s="1">
        <v>251</v>
      </c>
    </row>
    <row r="6" spans="5:7" ht="14.25" customHeight="1">
      <c r="E6" s="1" t="s">
        <v>143</v>
      </c>
      <c r="G6" s="1"/>
    </row>
    <row r="7" spans="5:7" ht="14.25" customHeight="1">
      <c r="E7" s="1" t="s">
        <v>145</v>
      </c>
    </row>
    <row r="8" spans="5:7" ht="14.25" customHeight="1">
      <c r="E8" s="1" t="s">
        <v>147</v>
      </c>
    </row>
    <row r="9" spans="5:7" ht="14.25" customHeight="1">
      <c r="E9" s="1" t="s">
        <v>149</v>
      </c>
    </row>
    <row r="10" spans="5:7" ht="14.25" customHeight="1">
      <c r="E10" s="1" t="s">
        <v>178</v>
      </c>
      <c r="G10" s="1">
        <v>140</v>
      </c>
    </row>
    <row r="11" spans="5:7" ht="14.25" customHeight="1">
      <c r="E11" s="1" t="s">
        <v>153</v>
      </c>
    </row>
    <row r="12" spans="5:7" ht="14.25" customHeight="1">
      <c r="E12" s="1" t="s">
        <v>155</v>
      </c>
    </row>
    <row r="13" spans="5:7" ht="14.25" customHeight="1">
      <c r="E13" s="1" t="s">
        <v>157</v>
      </c>
      <c r="G13" s="1">
        <v>175</v>
      </c>
    </row>
    <row r="14" spans="5:7" ht="14.25" customHeight="1">
      <c r="E14" s="1" t="s">
        <v>159</v>
      </c>
    </row>
    <row r="15" spans="5:7" ht="14.25" customHeight="1">
      <c r="E15" s="1" t="s">
        <v>161</v>
      </c>
    </row>
    <row r="16" spans="5:7" ht="14.25" customHeight="1">
      <c r="E16" s="1" t="s">
        <v>162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D1:D1000"/>
  <sheetViews>
    <sheetView workbookViewId="0"/>
  </sheetViews>
  <sheetFormatPr defaultColWidth="12.625" defaultRowHeight="15" customHeight="1"/>
  <cols>
    <col min="1" max="26" width="8.625" customWidth="1"/>
  </cols>
  <sheetData>
    <row r="1" spans="4:4" ht="13.5" customHeight="1"/>
    <row r="2" spans="4:4" ht="13.5" customHeight="1"/>
    <row r="3" spans="4:4" ht="13.5" customHeight="1"/>
    <row r="4" spans="4:4" ht="13.5" customHeight="1"/>
    <row r="5" spans="4:4" ht="13.5" customHeight="1">
      <c r="D5" s="5">
        <v>50</v>
      </c>
    </row>
    <row r="6" spans="4:4" ht="13.5" customHeight="1">
      <c r="D6" s="5">
        <v>200</v>
      </c>
    </row>
    <row r="7" spans="4:4" ht="13.5" customHeight="1">
      <c r="D7" s="5">
        <v>560</v>
      </c>
    </row>
    <row r="8" spans="4:4" ht="13.5" customHeight="1">
      <c r="D8" s="5">
        <v>100</v>
      </c>
    </row>
    <row r="9" spans="4:4" ht="13.5" customHeight="1">
      <c r="D9" s="5">
        <v>100</v>
      </c>
    </row>
    <row r="10" spans="4:4" ht="13.5" customHeight="1">
      <c r="D10" s="5">
        <v>600</v>
      </c>
    </row>
    <row r="11" spans="4:4" ht="13.5" customHeight="1">
      <c r="D11" s="5">
        <v>500</v>
      </c>
    </row>
    <row r="12" spans="4:4" ht="13.5" customHeight="1">
      <c r="D12" s="5">
        <v>400</v>
      </c>
    </row>
    <row r="13" spans="4:4" ht="13.5" customHeight="1">
      <c r="D13" s="5">
        <v>150</v>
      </c>
    </row>
    <row r="14" spans="4:4" ht="13.5" customHeight="1">
      <c r="D14" s="5">
        <v>200</v>
      </c>
    </row>
    <row r="15" spans="4:4" ht="13.5" customHeight="1">
      <c r="D15" s="5">
        <v>150</v>
      </c>
    </row>
    <row r="16" spans="4:4" ht="13.5" customHeight="1">
      <c r="D16" s="5">
        <v>300</v>
      </c>
    </row>
    <row r="17" spans="4:4" ht="13.5" customHeight="1">
      <c r="D17" s="5">
        <v>100</v>
      </c>
    </row>
    <row r="18" spans="4:4" ht="13.5" customHeight="1">
      <c r="D18" s="5">
        <v>200</v>
      </c>
    </row>
    <row r="19" spans="4:4" ht="13.5" customHeight="1">
      <c r="D19" s="5">
        <v>-250</v>
      </c>
    </row>
    <row r="20" spans="4:4" ht="13.5" customHeight="1">
      <c r="D20" s="5">
        <v>200</v>
      </c>
    </row>
    <row r="21" spans="4:4" ht="13.5" customHeight="1">
      <c r="D21" s="5">
        <v>500</v>
      </c>
    </row>
    <row r="22" spans="4:4" ht="13.5" customHeight="1">
      <c r="D22" s="5">
        <v>200</v>
      </c>
    </row>
    <row r="23" spans="4:4" ht="13.5" customHeight="1">
      <c r="D23" s="5">
        <v>200</v>
      </c>
    </row>
    <row r="24" spans="4:4" ht="13.5" customHeight="1">
      <c r="D24" s="5">
        <v>200</v>
      </c>
    </row>
    <row r="25" spans="4:4" ht="13.5" customHeight="1">
      <c r="D25" s="5">
        <v>300</v>
      </c>
    </row>
    <row r="26" spans="4:4" ht="13.5" customHeight="1">
      <c r="D26" s="5">
        <v>200</v>
      </c>
    </row>
    <row r="27" spans="4:4" ht="13.5" customHeight="1">
      <c r="D27" s="5">
        <v>200</v>
      </c>
    </row>
    <row r="28" spans="4:4" ht="13.5" customHeight="1">
      <c r="D28" s="5">
        <v>250</v>
      </c>
    </row>
    <row r="29" spans="4:4" ht="13.5" customHeight="1">
      <c r="D29" s="5">
        <v>400</v>
      </c>
    </row>
    <row r="30" spans="4:4" ht="13.5" customHeight="1">
      <c r="D30" s="5">
        <v>200</v>
      </c>
    </row>
    <row r="31" spans="4:4" ht="13.5" customHeight="1">
      <c r="D31" s="5">
        <v>100</v>
      </c>
    </row>
    <row r="32" spans="4:4" ht="13.5" customHeight="1">
      <c r="D32" s="5">
        <v>300</v>
      </c>
    </row>
    <row r="33" spans="4:4" ht="13.5" customHeight="1">
      <c r="D33" s="5">
        <v>500</v>
      </c>
    </row>
    <row r="34" spans="4:4" ht="13.5" customHeight="1">
      <c r="D34" s="5">
        <v>500</v>
      </c>
    </row>
    <row r="35" spans="4:4" ht="13.5" customHeight="1"/>
    <row r="36" spans="4:4" ht="13.5" customHeight="1"/>
    <row r="37" spans="4:4" ht="13.5" customHeight="1">
      <c r="D37" s="5">
        <f>SUM(D5:D36)</f>
        <v>7610</v>
      </c>
    </row>
    <row r="38" spans="4:4" ht="13.5" customHeight="1"/>
    <row r="39" spans="4:4" ht="13.5" customHeight="1"/>
    <row r="40" spans="4:4" ht="13.5" customHeight="1"/>
    <row r="41" spans="4:4" ht="13.5" customHeight="1"/>
    <row r="42" spans="4:4" ht="13.5" customHeight="1"/>
    <row r="43" spans="4:4" ht="13.5" customHeight="1"/>
    <row r="44" spans="4:4" ht="13.5" customHeight="1"/>
    <row r="45" spans="4:4" ht="13.5" customHeight="1"/>
    <row r="46" spans="4:4" ht="13.5" customHeight="1"/>
    <row r="47" spans="4:4" ht="13.5" customHeight="1"/>
    <row r="48" spans="4: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C1:E1000"/>
  <sheetViews>
    <sheetView workbookViewId="0"/>
  </sheetViews>
  <sheetFormatPr defaultColWidth="12.625" defaultRowHeight="15" customHeight="1"/>
  <cols>
    <col min="1" max="2" width="8.625" customWidth="1"/>
    <col min="3" max="3" width="19.5" customWidth="1"/>
    <col min="4" max="4" width="8.625" customWidth="1"/>
    <col min="5" max="5" width="20.375" customWidth="1"/>
    <col min="6" max="26" width="8.625" customWidth="1"/>
  </cols>
  <sheetData>
    <row r="1" spans="3:5" ht="13.5" customHeight="1"/>
    <row r="2" spans="3:5" ht="13.5" customHeight="1"/>
    <row r="3" spans="3:5" ht="13.5" customHeight="1"/>
    <row r="4" spans="3:5" ht="13.5" customHeight="1"/>
    <row r="5" spans="3:5" ht="13.5" customHeight="1">
      <c r="C5" s="9" t="s">
        <v>179</v>
      </c>
      <c r="D5" s="9">
        <v>540</v>
      </c>
    </row>
    <row r="6" spans="3:5" ht="13.5" customHeight="1">
      <c r="C6" s="5" t="s">
        <v>180</v>
      </c>
      <c r="D6" s="13">
        <v>850</v>
      </c>
    </row>
    <row r="7" spans="3:5" ht="13.5" customHeight="1">
      <c r="C7" s="5" t="s">
        <v>181</v>
      </c>
      <c r="D7" s="5">
        <v>268</v>
      </c>
      <c r="E7" s="5" t="s">
        <v>182</v>
      </c>
    </row>
    <row r="8" spans="3:5" ht="13.5" customHeight="1">
      <c r="C8" s="5" t="s">
        <v>183</v>
      </c>
      <c r="D8" s="13">
        <v>270</v>
      </c>
      <c r="E8" s="13" t="s">
        <v>184</v>
      </c>
    </row>
    <row r="9" spans="3:5" ht="13.5" customHeight="1">
      <c r="C9" s="5" t="s">
        <v>185</v>
      </c>
      <c r="D9" s="5">
        <v>375</v>
      </c>
    </row>
    <row r="10" spans="3:5" ht="13.5" customHeight="1">
      <c r="C10" s="5" t="s">
        <v>186</v>
      </c>
      <c r="D10" s="5">
        <v>544.72</v>
      </c>
    </row>
    <row r="11" spans="3:5" ht="13.5" customHeight="1">
      <c r="C11" s="5" t="s">
        <v>187</v>
      </c>
      <c r="D11" s="5">
        <v>125</v>
      </c>
    </row>
    <row r="12" spans="3:5" ht="13.5" customHeight="1">
      <c r="C12" s="5" t="s">
        <v>188</v>
      </c>
      <c r="D12" s="5">
        <v>341.25</v>
      </c>
      <c r="E12" s="5" t="s">
        <v>189</v>
      </c>
    </row>
    <row r="13" spans="3:5" ht="13.5" customHeight="1">
      <c r="C13" s="5" t="s">
        <v>190</v>
      </c>
      <c r="D13" s="5">
        <v>338</v>
      </c>
    </row>
    <row r="14" spans="3:5" ht="13.5" customHeight="1">
      <c r="C14" s="5" t="s">
        <v>191</v>
      </c>
      <c r="D14" s="5">
        <v>9.5299999999999994</v>
      </c>
      <c r="E14" s="5" t="s">
        <v>192</v>
      </c>
    </row>
    <row r="15" spans="3:5" ht="13.5" customHeight="1">
      <c r="C15" s="5" t="s">
        <v>193</v>
      </c>
      <c r="D15" s="5">
        <v>321</v>
      </c>
    </row>
    <row r="16" spans="3:5" ht="13.5" customHeight="1">
      <c r="C16" s="5" t="s">
        <v>194</v>
      </c>
      <c r="D16" s="5">
        <v>136.74</v>
      </c>
    </row>
    <row r="17" spans="3:5" ht="13.5" customHeight="1">
      <c r="C17" s="5" t="s">
        <v>195</v>
      </c>
      <c r="D17" s="5">
        <v>62.99</v>
      </c>
      <c r="E17" s="5" t="s">
        <v>196</v>
      </c>
    </row>
    <row r="18" spans="3:5" ht="13.5" customHeight="1">
      <c r="C18" s="5" t="s">
        <v>197</v>
      </c>
      <c r="D18" s="5">
        <v>42.64</v>
      </c>
      <c r="E18" s="5" t="s">
        <v>198</v>
      </c>
    </row>
    <row r="19" spans="3:5" ht="13.5" customHeight="1">
      <c r="C19" s="5" t="s">
        <v>199</v>
      </c>
      <c r="D19" s="5">
        <v>194.18</v>
      </c>
    </row>
    <row r="20" spans="3:5" ht="13.5" customHeight="1">
      <c r="C20" s="5" t="s">
        <v>200</v>
      </c>
      <c r="D20" s="5">
        <v>150</v>
      </c>
    </row>
    <row r="21" spans="3:5" ht="13.5" customHeight="1">
      <c r="C21" s="13" t="s">
        <v>201</v>
      </c>
      <c r="D21" s="13">
        <v>95</v>
      </c>
      <c r="E21" s="13" t="s">
        <v>202</v>
      </c>
    </row>
    <row r="22" spans="3:5" ht="13.5" customHeight="1"/>
    <row r="23" spans="3:5" ht="13.5" customHeight="1"/>
    <row r="24" spans="3:5" ht="13.5" customHeight="1">
      <c r="D24" s="5">
        <f>SUM(D6:D23)</f>
        <v>4124.05</v>
      </c>
    </row>
    <row r="25" spans="3:5" ht="13.5" customHeight="1"/>
    <row r="26" spans="3:5" ht="13.5" customHeight="1"/>
    <row r="27" spans="3:5" ht="13.5" customHeight="1"/>
    <row r="28" spans="3:5" ht="13.5" customHeight="1"/>
    <row r="29" spans="3:5" ht="13.5" customHeight="1"/>
    <row r="30" spans="3:5" ht="13.5" customHeight="1"/>
    <row r="31" spans="3:5" ht="13.5" customHeight="1"/>
    <row r="32" spans="3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C1:E1001"/>
  <sheetViews>
    <sheetView workbookViewId="0"/>
  </sheetViews>
  <sheetFormatPr defaultColWidth="12.625" defaultRowHeight="15" customHeight="1"/>
  <cols>
    <col min="1" max="2" width="8.625" customWidth="1"/>
    <col min="3" max="3" width="14.375" customWidth="1"/>
    <col min="4" max="26" width="8.625" customWidth="1"/>
  </cols>
  <sheetData>
    <row r="1" spans="3:5" ht="13.5" customHeight="1"/>
    <row r="2" spans="3:5" ht="13.5" customHeight="1"/>
    <row r="3" spans="3:5" ht="13.5" customHeight="1">
      <c r="C3" s="9" t="s">
        <v>203</v>
      </c>
      <c r="D3" s="9">
        <v>540</v>
      </c>
    </row>
    <row r="4" spans="3:5" ht="13.5" customHeight="1">
      <c r="C4" s="13" t="s">
        <v>180</v>
      </c>
      <c r="D4" s="16">
        <v>509.98</v>
      </c>
    </row>
    <row r="5" spans="3:5" ht="13.5" customHeight="1">
      <c r="C5" s="5" t="s">
        <v>204</v>
      </c>
      <c r="D5" s="5">
        <v>102.25</v>
      </c>
    </row>
    <row r="6" spans="3:5" ht="13.5" customHeight="1">
      <c r="C6" s="5" t="s">
        <v>205</v>
      </c>
      <c r="D6" s="5">
        <v>204.83</v>
      </c>
    </row>
    <row r="7" spans="3:5" ht="13.5" customHeight="1">
      <c r="C7" s="5" t="s">
        <v>205</v>
      </c>
      <c r="D7" s="13">
        <v>168</v>
      </c>
    </row>
    <row r="8" spans="3:5" ht="13.5" customHeight="1">
      <c r="C8" s="5" t="s">
        <v>206</v>
      </c>
      <c r="D8" s="5">
        <v>198.9</v>
      </c>
    </row>
    <row r="9" spans="3:5" ht="13.5" customHeight="1">
      <c r="C9" s="5" t="s">
        <v>207</v>
      </c>
      <c r="D9" s="13">
        <v>1600</v>
      </c>
    </row>
    <row r="10" spans="3:5" ht="13.5" customHeight="1">
      <c r="C10" s="5" t="s">
        <v>208</v>
      </c>
      <c r="D10" s="5">
        <v>197.76</v>
      </c>
      <c r="E10" s="5">
        <f>16.48*12</f>
        <v>197.76</v>
      </c>
    </row>
    <row r="11" spans="3:5" ht="13.5" customHeight="1">
      <c r="C11" s="5" t="s">
        <v>209</v>
      </c>
      <c r="D11" s="5">
        <v>697</v>
      </c>
    </row>
    <row r="12" spans="3:5" ht="13.5" customHeight="1">
      <c r="C12" s="5" t="s">
        <v>185</v>
      </c>
      <c r="D12" s="5">
        <v>120</v>
      </c>
    </row>
    <row r="13" spans="3:5" ht="13.5" customHeight="1">
      <c r="C13" s="5" t="s">
        <v>210</v>
      </c>
      <c r="D13" s="13">
        <v>20</v>
      </c>
    </row>
    <row r="14" spans="3:5" ht="13.5" customHeight="1">
      <c r="C14" s="5" t="s">
        <v>211</v>
      </c>
      <c r="D14" s="5">
        <v>1596</v>
      </c>
      <c r="E14" s="5">
        <f>338+309+52+150+747.13</f>
        <v>1596.13</v>
      </c>
    </row>
    <row r="15" spans="3:5" ht="13.5" customHeight="1">
      <c r="C15" s="13" t="s">
        <v>212</v>
      </c>
      <c r="D15" s="13">
        <v>270</v>
      </c>
    </row>
    <row r="16" spans="3:5" ht="13.5" customHeight="1"/>
    <row r="17" spans="4:4" ht="13.5" customHeight="1"/>
    <row r="18" spans="4:4" ht="13.5" customHeight="1">
      <c r="D18" s="5">
        <f>SUM(D5:D17)</f>
        <v>5174.74</v>
      </c>
    </row>
    <row r="19" spans="4:4" ht="13.5" customHeight="1"/>
    <row r="20" spans="4:4" ht="13.5" customHeight="1"/>
    <row r="21" spans="4:4" ht="13.5" customHeight="1"/>
    <row r="22" spans="4:4" ht="13.5" customHeight="1"/>
    <row r="23" spans="4:4" ht="13.5" customHeight="1"/>
    <row r="24" spans="4:4" ht="13.5" customHeight="1"/>
    <row r="25" spans="4:4" ht="13.5" customHeight="1"/>
    <row r="26" spans="4:4" ht="13.5" customHeight="1"/>
    <row r="27" spans="4:4" ht="13.5" customHeight="1"/>
    <row r="28" spans="4:4" ht="13.5" customHeight="1"/>
    <row r="29" spans="4:4" ht="13.5" customHeight="1"/>
    <row r="30" spans="4:4" ht="13.5" customHeight="1"/>
    <row r="31" spans="4:4" ht="13.5" customHeight="1"/>
    <row r="32" spans="4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2021</vt:lpstr>
      <vt:lpstr>FBAR</vt:lpstr>
      <vt:lpstr>India_Rental</vt:lpstr>
      <vt:lpstr>42552_Rental</vt:lpstr>
      <vt:lpstr>Sheet1</vt:lpstr>
      <vt:lpstr>Music_income</vt:lpstr>
      <vt:lpstr>Hegomon Exp</vt:lpstr>
      <vt:lpstr>Priya Music Exp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2022-04-07T17:17:29Z</dcterms:modified>
</cp:coreProperties>
</file>