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activeTab="1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/>
  <c r="C44"/>
  <c r="B44"/>
  <c r="S25" i="2"/>
  <c r="S23"/>
  <c r="S21"/>
  <c r="F17"/>
  <c r="F16"/>
  <c r="F15"/>
  <c r="F14"/>
  <c r="F13"/>
  <c r="F12"/>
  <c r="F11"/>
  <c r="F10"/>
  <c r="F9"/>
  <c r="G18"/>
  <c r="F8"/>
  <c r="F6"/>
  <c r="F18" l="1"/>
  <c r="B38" i="1"/>
  <c r="B41"/>
  <c r="B39"/>
  <c r="B28"/>
  <c r="B25"/>
  <c r="B22"/>
  <c r="B12"/>
  <c r="B10"/>
  <c r="B9"/>
  <c r="B42" l="1"/>
</calcChain>
</file>

<file path=xl/sharedStrings.xml><?xml version="1.0" encoding="utf-8"?>
<sst xmlns="http://schemas.openxmlformats.org/spreadsheetml/2006/main" count="59" uniqueCount="59">
  <si>
    <t>EXPENSES TO CLAIM IN S-CORP</t>
  </si>
  <si>
    <t>SALARIES AND WAGES</t>
  </si>
  <si>
    <t>REPAIR AND MAINTENANCE</t>
  </si>
  <si>
    <t>BAD DEBTS</t>
  </si>
  <si>
    <t>RENTS</t>
  </si>
  <si>
    <t>PAYROLL TAXES</t>
  </si>
  <si>
    <t>TAXES AND LICENSES</t>
  </si>
  <si>
    <t>ACCOUNTING</t>
  </si>
  <si>
    <t>AUTOMOBILE AND TRUCK EXPENSES</t>
  </si>
  <si>
    <t>BANK CHARGES</t>
  </si>
  <si>
    <t>CLEANING</t>
  </si>
  <si>
    <t>COMMISSIONS</t>
  </si>
  <si>
    <t>COMPUTER SERVICES AND SUPPLIES</t>
  </si>
  <si>
    <t>DISCOUNTS</t>
  </si>
  <si>
    <t>DUES AND SUBSCRIPTIONS</t>
  </si>
  <si>
    <t>EQUIPMENT RENT</t>
  </si>
  <si>
    <t>GIFTS</t>
  </si>
  <si>
    <t>INSURANCE</t>
  </si>
  <si>
    <t>LAUNDRY AND CLEANING</t>
  </si>
  <si>
    <t>LEGAL AND PROFESSIONAL</t>
  </si>
  <si>
    <t>MEALS</t>
  </si>
  <si>
    <t>ENTERTAINMENT</t>
  </si>
  <si>
    <t>MISCELLANEOUS</t>
  </si>
  <si>
    <t>OFFICE EXPENSES</t>
  </si>
  <si>
    <t>OUTSIDE SERVICES/INDEPENDENT CONTRACTORS</t>
  </si>
  <si>
    <t>PARKING FEES AND TOLLS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</si>
  <si>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</si>
  <si>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</si>
  <si>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</si>
  <si>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</si>
  <si>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</si>
  <si>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</si>
  <si>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</si>
  <si>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TRAINING/CONTINUING EDUCATION</t>
  </si>
  <si>
    <t>TRAVEL</t>
  </si>
  <si>
    <t>UNIFORMS</t>
  </si>
  <si>
    <t>UTILITIES</t>
  </si>
  <si>
    <t>TOTAL</t>
  </si>
  <si>
    <t>Gasoline</t>
  </si>
  <si>
    <t>Google domain, email subscriptions</t>
  </si>
  <si>
    <t>Vechicle repairs</t>
  </si>
  <si>
    <t>NC Dept of Treasury tax</t>
  </si>
  <si>
    <t>Gusto Paroll fee</t>
  </si>
  <si>
    <t>Donations to Temple</t>
  </si>
  <si>
    <t>VS Systems Insurance</t>
  </si>
  <si>
    <t>Furniture &amp; Chairs</t>
  </si>
  <si>
    <t>Gas</t>
  </si>
  <si>
    <t>Lunch/Dinner/Breakfast</t>
  </si>
  <si>
    <t>Vegas Convention &amp; SC mertle Beach</t>
  </si>
  <si>
    <t>4 lines</t>
  </si>
  <si>
    <t>Office space cleaning</t>
  </si>
  <si>
    <t>paper, printer ink</t>
  </si>
  <si>
    <t>water, electricty &amp; internet</t>
  </si>
  <si>
    <t>VS sys Website, Domain, NIPR &amp; Notary</t>
  </si>
  <si>
    <t>CPI security</t>
  </si>
  <si>
    <t>Water, A4 paper, stationary</t>
  </si>
  <si>
    <t>MET SOFT INC</t>
  </si>
  <si>
    <t>OTHERS</t>
  </si>
  <si>
    <t>KRISHNA WORKING TO META SOFT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</si>
</sst>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4"/>
  <sheetViews>
    <sheetView topLeftCell="A9" workbookViewId="0">
      <selection activeCell="D42" sqref="D42"/>
    </sheetView>
  </sheetViews>
  <sheetFormatPr defaultRowHeight="15"/>
  <cols>
    <col min="1" max="1" width="48.5703125" customWidth="1"/>
    <col min="2" max="2" width="20" customWidth="1"/>
    <col min="3" max="3" width="33.28515625" bestFit="1" customWidth="1"/>
  </cols>
  <sheetData>
    <row r="3" spans="1:7" ht="24.95" customHeight="1">
      <c r="A3" s="5" t="s">
        <v>0</v>
      </c>
      <c r="B3" s="5"/>
      <c r="C3" s="1"/>
      <c r="D3" s="1"/>
      <c r="E3" s="1"/>
      <c r="F3" s="1"/>
      <c r="G3" s="1"/>
    </row>
    <row r="4" spans="1:7">
      <c r="A4" s="2"/>
      <c r="B4" s="2"/>
    </row>
    <row r="5" spans="1:7" ht="17.100000000000001" customHeight="1">
      <c r="A5" s="2" t="s">
        <v>1</v>
      </c>
      <c r="B5" s="2">
        <v>49666.91</v>
      </c>
    </row>
    <row r="6" spans="1:7" ht="17.100000000000001" customHeight="1">
      <c r="A6" s="2" t="s">
        <v>2</v>
      </c>
      <c r="B6" s="2">
        <v>985.13</v>
      </c>
    </row>
    <row r="7" spans="1:7" ht="17.100000000000001" customHeight="1">
      <c r="A7" s="2" t="s">
        <v>3</v>
      </c>
      <c r="B7" s="2"/>
    </row>
    <row r="8" spans="1:7" ht="17.100000000000001" customHeight="1">
      <c r="A8" s="2" t="s">
        <v>4</v>
      </c>
      <c r="B8" s="2"/>
    </row>
    <row r="9" spans="1:7" ht="17.100000000000001" customHeight="1">
      <c r="A9" s="2" t="s">
        <v>5</v>
      </c>
      <c r="B9" s="2">
        <f>SUM(600+63+51)</f>
        <v>714</v>
      </c>
      <c r="C9" t="s">
        <v>42</v>
      </c>
    </row>
    <row r="10" spans="1:7" ht="17.100000000000001" customHeight="1">
      <c r="A10" s="2" t="s">
        <v>6</v>
      </c>
      <c r="B10" s="2">
        <f>SUM(225.75+300)</f>
        <v>525.75</v>
      </c>
      <c r="C10" t="s">
        <v>41</v>
      </c>
    </row>
    <row r="11" spans="1:7" ht="17.100000000000001" customHeight="1">
      <c r="A11" s="2" t="s">
        <v>7</v>
      </c>
      <c r="B11" s="2"/>
    </row>
    <row r="12" spans="1:7" ht="17.100000000000001" customHeight="1">
      <c r="A12" s="2" t="s">
        <v>8</v>
      </c>
      <c r="B12" s="2">
        <f>SUM(207.27+985.13+1111.38)</f>
        <v>2303.7800000000002</v>
      </c>
      <c r="C12" t="s">
        <v>40</v>
      </c>
    </row>
    <row r="13" spans="1:7" ht="17.100000000000001" customHeight="1">
      <c r="A13" s="2" t="s">
        <v>38</v>
      </c>
      <c r="B13" s="2">
        <v>1146.17</v>
      </c>
      <c r="C13" t="s">
        <v>46</v>
      </c>
    </row>
    <row r="14" spans="1:7" ht="17.100000000000001" customHeight="1">
      <c r="A14" s="2" t="s">
        <v>9</v>
      </c>
      <c r="B14" s="2"/>
    </row>
    <row r="15" spans="1:7" ht="17.100000000000001" customHeight="1">
      <c r="A15" s="2" t="s">
        <v>10</v>
      </c>
      <c r="B15" s="2">
        <v>720</v>
      </c>
      <c r="C15" t="s">
        <v>50</v>
      </c>
    </row>
    <row r="16" spans="1:7" ht="17.100000000000001" customHeight="1">
      <c r="A16" s="2" t="s">
        <v>11</v>
      </c>
      <c r="B16" s="2"/>
    </row>
    <row r="17" spans="1:3" ht="17.100000000000001" customHeight="1">
      <c r="A17" s="2" t="s">
        <v>12</v>
      </c>
      <c r="B17" s="2">
        <v>200</v>
      </c>
      <c r="C17" t="s">
        <v>51</v>
      </c>
    </row>
    <row r="18" spans="1:3" ht="17.100000000000001" customHeight="1">
      <c r="A18" s="2" t="s">
        <v>13</v>
      </c>
      <c r="B18" s="2"/>
    </row>
    <row r="19" spans="1:3" ht="17.100000000000001" customHeight="1">
      <c r="A19" s="2" t="s">
        <v>14</v>
      </c>
      <c r="B19" s="2">
        <v>300</v>
      </c>
      <c r="C19" t="s">
        <v>39</v>
      </c>
    </row>
    <row r="20" spans="1:3" ht="17.100000000000001" customHeight="1">
      <c r="A20" s="2" t="s">
        <v>15</v>
      </c>
      <c r="B20" s="2"/>
    </row>
    <row r="21" spans="1:3" ht="17.100000000000001" customHeight="1">
      <c r="A21" s="2" t="s">
        <v>16</v>
      </c>
      <c r="B21" s="2">
        <v>662</v>
      </c>
      <c r="C21" t="s">
        <v>43</v>
      </c>
    </row>
    <row r="22" spans="1:3" ht="17.100000000000001" customHeight="1">
      <c r="A22" s="2" t="s">
        <v>17</v>
      </c>
      <c r="B22" s="2">
        <f>SUM(1350+300)</f>
        <v>1650</v>
      </c>
      <c r="C22" t="s">
        <v>44</v>
      </c>
    </row>
    <row r="23" spans="1:3" ht="17.100000000000001" customHeight="1">
      <c r="A23" s="2" t="s">
        <v>18</v>
      </c>
      <c r="B23" s="2"/>
    </row>
    <row r="24" spans="1:3" ht="17.100000000000001" customHeight="1">
      <c r="A24" s="2" t="s">
        <v>19</v>
      </c>
      <c r="B24" s="2">
        <v>500</v>
      </c>
    </row>
    <row r="25" spans="1:3" ht="17.100000000000001" customHeight="1">
      <c r="A25" s="2" t="s">
        <v>20</v>
      </c>
      <c r="B25" s="2">
        <f>SUM(3570.09+81.34)</f>
        <v>3651.4300000000003</v>
      </c>
      <c r="C25" t="s">
        <v>47</v>
      </c>
    </row>
    <row r="26" spans="1:3" ht="17.100000000000001" customHeight="1">
      <c r="A26" s="2" t="s">
        <v>21</v>
      </c>
      <c r="B26" s="2">
        <v>18.54</v>
      </c>
    </row>
    <row r="27" spans="1:3" ht="17.100000000000001" customHeight="1">
      <c r="A27" s="2" t="s">
        <v>22</v>
      </c>
      <c r="B27" s="2"/>
    </row>
    <row r="28" spans="1:3" ht="17.100000000000001" customHeight="1">
      <c r="A28" s="2" t="s">
        <v>23</v>
      </c>
      <c r="B28" s="2">
        <f>SUM(2917.49+171+100+216.17)</f>
        <v>3404.66</v>
      </c>
      <c r="C28" t="s">
        <v>45</v>
      </c>
    </row>
    <row r="29" spans="1:3" ht="17.100000000000001" customHeight="1">
      <c r="A29" s="2" t="s">
        <v>24</v>
      </c>
      <c r="B29" s="2"/>
    </row>
    <row r="30" spans="1:3" ht="17.100000000000001" customHeight="1">
      <c r="A30" s="2" t="s">
        <v>25</v>
      </c>
      <c r="B30" s="2">
        <v>10</v>
      </c>
    </row>
    <row r="31" spans="1:3" ht="17.100000000000001" customHeight="1">
      <c r="A31" s="2" t="s">
        <v>26</v>
      </c>
      <c r="B31" s="2"/>
    </row>
    <row r="32" spans="1:3" ht="17.100000000000001" customHeight="1">
      <c r="A32" s="2" t="s">
        <v>27</v>
      </c>
      <c r="B32" s="2"/>
    </row>
    <row r="33" spans="1:4" ht="17.100000000000001" customHeight="1">
      <c r="A33" s="2" t="s">
        <v>28</v>
      </c>
      <c r="B33" s="2">
        <v>100</v>
      </c>
    </row>
    <row r="34" spans="1:4" ht="17.100000000000001" customHeight="1">
      <c r="A34" s="2" t="s">
        <v>29</v>
      </c>
      <c r="B34" s="2">
        <v>234</v>
      </c>
      <c r="C34" t="s">
        <v>54</v>
      </c>
    </row>
    <row r="35" spans="1:4" ht="17.100000000000001" customHeight="1">
      <c r="A35" s="2" t="s">
        <v>30</v>
      </c>
      <c r="B35" s="2">
        <v>200</v>
      </c>
      <c r="C35" t="s">
        <v>55</v>
      </c>
    </row>
    <row r="36" spans="1:4" ht="17.100000000000001" customHeight="1">
      <c r="A36" s="2" t="s">
        <v>31</v>
      </c>
      <c r="B36" s="2">
        <v>2000</v>
      </c>
      <c r="C36" t="s">
        <v>49</v>
      </c>
    </row>
    <row r="37" spans="1:4" ht="17.100000000000001" customHeight="1">
      <c r="A37" s="2" t="s">
        <v>32</v>
      </c>
      <c r="B37" s="2"/>
    </row>
    <row r="38" spans="1:4" ht="17.100000000000001" customHeight="1">
      <c r="A38" s="2" t="s">
        <v>33</v>
      </c>
      <c r="B38" s="2">
        <f>SUM(400+100+125+350+90)</f>
        <v>1065</v>
      </c>
      <c r="C38" t="s">
        <v>53</v>
      </c>
    </row>
    <row r="39" spans="1:4" ht="17.100000000000001" customHeight="1">
      <c r="A39" s="2" t="s">
        <v>34</v>
      </c>
      <c r="B39" s="2">
        <f>SUM(1000+550)</f>
        <v>1550</v>
      </c>
      <c r="C39" t="s">
        <v>48</v>
      </c>
    </row>
    <row r="40" spans="1:4" ht="17.100000000000001" customHeight="1">
      <c r="A40" s="2" t="s">
        <v>35</v>
      </c>
      <c r="B40" s="2"/>
    </row>
    <row r="41" spans="1:4" ht="17.100000000000001" customHeight="1">
      <c r="A41" s="2" t="s">
        <v>36</v>
      </c>
      <c r="B41" s="2">
        <f>SUM(1260+960)</f>
        <v>2220</v>
      </c>
      <c r="C41" t="s">
        <v>52</v>
      </c>
    </row>
    <row r="42" spans="1:4">
      <c r="A42" s="3" t="s">
        <v>37</v>
      </c>
      <c r="B42" s="4">
        <f>SUM(B5:B41)</f>
        <v>73827.37</v>
      </c>
      <c r="C42">
        <v>72159</v>
      </c>
      <c r="D42">
        <f>B42-C42</f>
        <v>1668.3699999999953</v>
      </c>
    </row>
    <row r="43" spans="1:4">
      <c r="B43">
        <v>130703</v>
      </c>
      <c r="C43">
        <v>130703</v>
      </c>
    </row>
    <row r="44" spans="1:4">
      <c r="B44">
        <f>SUM(B42:B43)</f>
        <v>204530.37</v>
      </c>
      <c r="C44">
        <f>SUM(C42:C43)</f>
        <v>202862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5:S33"/>
  <sheetViews>
    <sheetView tabSelected="1" workbookViewId="0">
      <selection activeCell="G34" sqref="G34"/>
    </sheetView>
  </sheetViews>
  <sheetFormatPr defaultRowHeight="15"/>
  <sheetData>
    <row r="5" spans="5:7">
      <c r="F5" t="s">
        <v>56</v>
      </c>
      <c r="G5" t="s">
        <v>57</v>
      </c>
    </row>
    <row r="6" spans="5:7">
      <c r="E6" s="6">
        <v>44562</v>
      </c>
      <c r="F6">
        <f>2276.29+9804</f>
        <v>12080.29</v>
      </c>
    </row>
    <row r="7" spans="5:7">
      <c r="E7" s="6">
        <v>44593</v>
      </c>
      <c r="F7">
        <v>1032</v>
      </c>
    </row>
    <row r="8" spans="5:7">
      <c r="E8" s="6">
        <v>44621</v>
      </c>
      <c r="F8">
        <f>10836+10320+5002.07</f>
        <v>26158.07</v>
      </c>
      <c r="G8">
        <v>1000</v>
      </c>
    </row>
    <row r="9" spans="5:7">
      <c r="E9" s="6">
        <v>44652</v>
      </c>
      <c r="F9">
        <f>9804</f>
        <v>9804</v>
      </c>
      <c r="G9">
        <v>400</v>
      </c>
    </row>
    <row r="10" spans="5:7">
      <c r="E10" s="6">
        <v>44682</v>
      </c>
      <c r="F10">
        <f>11352</f>
        <v>11352</v>
      </c>
    </row>
    <row r="11" spans="5:7">
      <c r="E11" s="6">
        <v>44713</v>
      </c>
      <c r="F11">
        <f>9472+10836</f>
        <v>20308</v>
      </c>
    </row>
    <row r="12" spans="5:7">
      <c r="E12" s="6">
        <v>44743</v>
      </c>
      <c r="F12">
        <f>10836+10732</f>
        <v>21568</v>
      </c>
    </row>
    <row r="13" spans="5:7">
      <c r="E13" s="6">
        <v>44774</v>
      </c>
      <c r="F13">
        <f>11352+13024+8320</f>
        <v>32696</v>
      </c>
    </row>
    <row r="14" spans="5:7">
      <c r="E14" s="6">
        <v>44805</v>
      </c>
      <c r="F14">
        <f>220+11840+10320+12800</f>
        <v>35180</v>
      </c>
    </row>
    <row r="15" spans="5:7">
      <c r="E15" s="6">
        <v>44835</v>
      </c>
      <c r="F15">
        <f>14720</f>
        <v>14720</v>
      </c>
    </row>
    <row r="16" spans="5:7">
      <c r="E16" s="6">
        <v>44866</v>
      </c>
      <c r="F16">
        <f>13616+11868+13440+12432+10836</f>
        <v>62192</v>
      </c>
    </row>
    <row r="17" spans="5:19">
      <c r="E17" s="6">
        <v>44896</v>
      </c>
      <c r="F17">
        <f>10836+12432+13440</f>
        <v>36708</v>
      </c>
    </row>
    <row r="18" spans="5:19">
      <c r="F18">
        <f>SUM(F6:F17)</f>
        <v>283798.36</v>
      </c>
      <c r="G18">
        <f>SUM(G6:G17)</f>
        <v>1400</v>
      </c>
    </row>
    <row r="19" spans="5:19">
      <c r="S19">
        <v>40.58</v>
      </c>
    </row>
    <row r="20" spans="5:19">
      <c r="S20">
        <v>139648.57999999999</v>
      </c>
    </row>
    <row r="21" spans="5:19">
      <c r="S21">
        <f>S20-S19</f>
        <v>139608</v>
      </c>
    </row>
    <row r="22" spans="5:19">
      <c r="S22">
        <v>-49666.91</v>
      </c>
    </row>
    <row r="23" spans="5:19">
      <c r="S23">
        <f>SUM(S21:S22)</f>
        <v>89941.09</v>
      </c>
    </row>
    <row r="24" spans="5:19">
      <c r="S24">
        <v>100545</v>
      </c>
    </row>
    <row r="25" spans="5:19">
      <c r="S25">
        <f>S24-S23</f>
        <v>10603.910000000003</v>
      </c>
    </row>
    <row r="26" spans="5:19">
      <c r="S26">
        <v>1668.37</v>
      </c>
    </row>
    <row r="33" spans="7:7">
      <c r="G3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2023-01-26T00:33:04Z</dcterms:modified>
</cp:coreProperties>
</file>