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V18" i="1"/>
  <c r="X15"/>
  <c r="V17"/>
  <c r="V15"/>
  <c r="W15"/>
  <c r="U17"/>
  <c r="U23" s="1"/>
  <c r="V14"/>
  <c r="U15"/>
  <c r="U25"/>
  <c r="S18"/>
  <c r="S17"/>
  <c r="U14"/>
  <c r="D23"/>
  <c r="T14"/>
  <c r="S14"/>
  <c r="R14"/>
  <c r="Q14"/>
  <c r="O14"/>
  <c r="N14"/>
  <c r="M14"/>
  <c r="L14"/>
  <c r="K14"/>
  <c r="P14"/>
  <c r="J14"/>
  <c r="I14"/>
  <c r="H14"/>
  <c r="G14"/>
  <c r="F14"/>
  <c r="E14"/>
  <c r="D14"/>
  <c r="C14"/>
  <c r="B14"/>
  <c r="D22" l="1"/>
</calcChain>
</file>

<file path=xl/sharedStrings.xml><?xml version="1.0" encoding="utf-8"?>
<sst xmlns="http://schemas.openxmlformats.org/spreadsheetml/2006/main" count="48" uniqueCount="48">
  <si>
    <t>JAN</t>
  </si>
  <si>
    <t>BASIC</t>
  </si>
  <si>
    <t>HRA</t>
  </si>
  <si>
    <t>CAR DRIVER SALARY</t>
  </si>
  <si>
    <t>LTA</t>
  </si>
  <si>
    <t>CAR N FUEL MAINTENANCE</t>
  </si>
  <si>
    <t>HOME INTERNET</t>
  </si>
  <si>
    <t>NEWS PAPER ALLOWANCE</t>
  </si>
  <si>
    <t>FBP PAY BALANCE</t>
  </si>
  <si>
    <t>PROVIDENT FUND</t>
  </si>
  <si>
    <t>PROFESSION TAX</t>
  </si>
  <si>
    <t>INCOMETAX</t>
  </si>
  <si>
    <t>FEB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</si>
  <si>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</si>
  <si>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</si>
  <si>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</si>
  <si>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</si>
  <si>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</si>
  <si>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</si>
  <si>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</si>
  <si>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</si>
  <si>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</si>
  <si>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</si>
  <si>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GRATUITY</t>
  </si>
  <si>
    <t>LEAVE ENCASHMENT</t>
  </si>
  <si>
    <t>GRATUITY PAYMENT</t>
  </si>
  <si>
    <t>OTHER DEDUCTION</t>
  </si>
  <si>
    <t>10,20,833.33</t>
  </si>
  <si>
    <t>4,08,333.33</t>
  </si>
  <si>
    <t>Special Allowance</t>
  </si>
  <si>
    <t>5,98,666.67</t>
  </si>
  <si>
    <t>Food Coupons</t>
  </si>
  <si>
    <t>Communication Allowance</t>
  </si>
  <si>
    <t>Books &amp; Periodicals Allowance</t>
  </si>
  <si>
    <t>2,45,000.00</t>
  </si>
  <si>
    <t>8,83,862.00</t>
  </si>
  <si>
    <t>INCOME</t>
  </si>
  <si>
    <t>DEDUCTIONS</t>
  </si>
  <si>
    <t>9,86,805.56</t>
  </si>
  <si>
    <t>3,94,722.22</t>
  </si>
  <si>
    <t>5,78,711.11</t>
  </si>
  <si>
    <t>total</t>
  </si>
  <si>
    <t xml:space="preserve">net income </t>
  </si>
  <si>
    <t xml:space="preserve">deductions </t>
  </si>
  <si>
    <t>tax</t>
  </si>
  <si>
    <t>gross income</t>
  </si>
  <si>
    <t>extra tax</t>
  </si>
  <si>
    <t>total tax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</si>
</sst>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0" fillId="2" borderId="0" xfId="0" applyFill="1"/>
    <xf numFmtId="4" fontId="0" fillId="2" borderId="0" xfId="0" applyNumberFormat="1" applyFill="1"/>
    <xf numFmtId="0" fontId="0" fillId="3" borderId="0" xfId="0" applyFill="1"/>
    <xf numFmtId="0" fontId="1" fillId="0" borderId="1" xfId="0" applyFont="1" applyBorder="1"/>
    <xf numFmtId="4" fontId="1" fillId="0" borderId="1" xfId="0" applyNumberFormat="1" applyFont="1" applyBorder="1"/>
    <xf numFmtId="4" fontId="1" fillId="2" borderId="1" xfId="0" applyNumberFormat="1" applyFont="1" applyFill="1" applyBorder="1"/>
    <xf numFmtId="0" fontId="1" fillId="0" borderId="0" xfId="0" applyFont="1" applyFill="1" applyBorder="1"/>
    <xf numFmtId="4" fontId="1" fillId="2" borderId="2" xfId="0" applyNumberFormat="1" applyFont="1" applyFill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tabSelected="1" topLeftCell="L1" workbookViewId="0">
      <selection activeCell="U17" sqref="U17"/>
    </sheetView>
  </sheetViews>
  <sheetFormatPr defaultRowHeight="15"/>
  <cols>
    <col min="1" max="1" width="13.85546875" customWidth="1"/>
    <col min="2" max="2" width="11.7109375" bestFit="1" customWidth="1"/>
    <col min="3" max="3" width="15" customWidth="1"/>
    <col min="4" max="4" width="18.7109375" bestFit="1" customWidth="1"/>
    <col min="5" max="5" width="12.42578125" customWidth="1"/>
    <col min="6" max="6" width="25.140625" bestFit="1" customWidth="1"/>
    <col min="7" max="7" width="15.5703125" bestFit="1" customWidth="1"/>
    <col min="8" max="8" width="24.42578125" bestFit="1" customWidth="1"/>
    <col min="9" max="9" width="16.85546875" bestFit="1" customWidth="1"/>
    <col min="10" max="10" width="16.85546875" customWidth="1"/>
    <col min="11" max="12" width="19.42578125" customWidth="1"/>
    <col min="13" max="13" width="25.140625" bestFit="1" customWidth="1"/>
    <col min="14" max="16" width="25.140625" customWidth="1"/>
    <col min="17" max="17" width="16.7109375" customWidth="1"/>
    <col min="18" max="18" width="16.140625" bestFit="1" customWidth="1"/>
    <col min="19" max="19" width="12.7109375" bestFit="1" customWidth="1"/>
    <col min="20" max="20" width="18.28515625" customWidth="1"/>
    <col min="21" max="21" width="12.7109375" bestFit="1" customWidth="1"/>
    <col min="22" max="22" width="12.7109375" customWidth="1"/>
    <col min="23" max="23" width="15.140625" bestFit="1" customWidth="1"/>
  </cols>
  <sheetData>
    <row r="1" spans="1:24"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23</v>
      </c>
      <c r="K1" s="2" t="s">
        <v>29</v>
      </c>
      <c r="L1" s="3" t="s">
        <v>31</v>
      </c>
      <c r="M1" s="3" t="s">
        <v>32</v>
      </c>
      <c r="N1" s="3" t="s">
        <v>33</v>
      </c>
      <c r="O1" s="2" t="s">
        <v>25</v>
      </c>
      <c r="P1" s="4" t="s">
        <v>24</v>
      </c>
      <c r="Q1" s="4" t="s">
        <v>9</v>
      </c>
      <c r="R1" s="4" t="s">
        <v>10</v>
      </c>
      <c r="S1" s="4" t="s">
        <v>11</v>
      </c>
      <c r="T1" s="4" t="s">
        <v>26</v>
      </c>
    </row>
    <row r="2" spans="1:24">
      <c r="A2" t="s">
        <v>0</v>
      </c>
      <c r="B2" s="1">
        <v>715867</v>
      </c>
      <c r="C2" s="1">
        <v>286347</v>
      </c>
      <c r="D2" s="1">
        <v>15000</v>
      </c>
      <c r="E2" s="1">
        <v>6250</v>
      </c>
      <c r="F2" s="1">
        <v>15000</v>
      </c>
      <c r="G2" s="1">
        <v>1500</v>
      </c>
      <c r="H2" s="1">
        <v>2000</v>
      </c>
      <c r="I2" s="1">
        <v>517220</v>
      </c>
      <c r="J2" s="1"/>
      <c r="K2" s="1"/>
      <c r="L2" s="1"/>
      <c r="M2" s="1"/>
      <c r="N2" s="1"/>
      <c r="O2" s="1"/>
      <c r="P2" s="1"/>
      <c r="Q2" s="1">
        <v>85904</v>
      </c>
      <c r="R2">
        <v>200</v>
      </c>
      <c r="S2" s="1">
        <v>527896</v>
      </c>
    </row>
    <row r="3" spans="1:24">
      <c r="A3" t="s">
        <v>12</v>
      </c>
      <c r="B3" s="1">
        <v>715867</v>
      </c>
      <c r="C3" s="1">
        <v>286347</v>
      </c>
      <c r="D3" s="1">
        <v>15000</v>
      </c>
      <c r="E3" s="1">
        <v>6250</v>
      </c>
      <c r="F3" s="1">
        <v>15000</v>
      </c>
      <c r="G3" s="1">
        <v>1500</v>
      </c>
      <c r="H3" s="1">
        <v>2000</v>
      </c>
      <c r="I3" s="1">
        <v>517220</v>
      </c>
      <c r="J3" s="1"/>
      <c r="K3" s="1"/>
      <c r="L3" s="1"/>
      <c r="M3" s="1"/>
      <c r="N3" s="1"/>
      <c r="O3" s="1"/>
      <c r="P3" s="1"/>
      <c r="Q3" s="1">
        <v>85904</v>
      </c>
      <c r="R3">
        <v>200</v>
      </c>
      <c r="S3" s="1">
        <v>603360</v>
      </c>
    </row>
    <row r="4" spans="1:24">
      <c r="A4" t="s">
        <v>13</v>
      </c>
      <c r="B4" s="1">
        <v>715867</v>
      </c>
      <c r="C4" s="1">
        <v>286347</v>
      </c>
      <c r="D4" s="1">
        <v>15000</v>
      </c>
      <c r="E4" s="1">
        <v>6250</v>
      </c>
      <c r="F4" s="1">
        <v>15000</v>
      </c>
      <c r="G4" s="1">
        <v>1500</v>
      </c>
      <c r="H4" s="1">
        <v>2000</v>
      </c>
      <c r="I4" s="1">
        <v>517220</v>
      </c>
      <c r="J4" s="1"/>
      <c r="K4" s="1"/>
      <c r="L4" s="1"/>
      <c r="M4" s="1"/>
      <c r="N4" s="1"/>
      <c r="O4" s="1"/>
      <c r="P4" s="1"/>
      <c r="Q4" s="1">
        <v>85904</v>
      </c>
      <c r="R4">
        <v>200</v>
      </c>
      <c r="S4" s="1">
        <v>577773</v>
      </c>
    </row>
    <row r="5" spans="1:24">
      <c r="A5" t="s">
        <v>14</v>
      </c>
      <c r="B5" s="1">
        <v>715867</v>
      </c>
      <c r="C5" s="1">
        <v>286347</v>
      </c>
      <c r="D5" s="1"/>
      <c r="E5" s="1">
        <v>10417</v>
      </c>
      <c r="G5" s="1">
        <v>1500</v>
      </c>
      <c r="H5" s="1">
        <v>2000</v>
      </c>
      <c r="I5" s="1">
        <v>685382</v>
      </c>
      <c r="J5" s="1"/>
      <c r="K5" s="1"/>
      <c r="L5" s="1"/>
      <c r="M5" s="1"/>
      <c r="N5" s="1"/>
      <c r="O5" s="1"/>
      <c r="P5" s="1"/>
      <c r="Q5" s="1">
        <v>85904</v>
      </c>
      <c r="R5">
        <v>200</v>
      </c>
      <c r="S5" s="1">
        <v>607878</v>
      </c>
    </row>
    <row r="6" spans="1:24">
      <c r="A6" t="s">
        <v>15</v>
      </c>
      <c r="B6" s="1">
        <v>715867</v>
      </c>
      <c r="C6" s="1">
        <v>286347</v>
      </c>
      <c r="D6" s="1"/>
      <c r="E6" s="1">
        <v>10417</v>
      </c>
      <c r="G6" s="1">
        <v>1500</v>
      </c>
      <c r="H6" s="1">
        <v>2000</v>
      </c>
      <c r="I6" s="1">
        <v>685382</v>
      </c>
      <c r="J6" s="1"/>
      <c r="K6" s="1"/>
      <c r="L6" s="1"/>
      <c r="M6" s="1"/>
      <c r="N6" s="1"/>
      <c r="O6" s="1"/>
      <c r="P6" s="1"/>
      <c r="Q6" s="1">
        <v>85904</v>
      </c>
      <c r="R6">
        <v>200</v>
      </c>
      <c r="S6" s="1">
        <v>607878</v>
      </c>
    </row>
    <row r="7" spans="1:24">
      <c r="A7" t="s">
        <v>16</v>
      </c>
      <c r="B7" s="1">
        <v>715867</v>
      </c>
      <c r="C7" s="1">
        <v>286347</v>
      </c>
      <c r="D7" s="1"/>
      <c r="E7" s="1">
        <v>10417</v>
      </c>
      <c r="G7" s="1">
        <v>1500</v>
      </c>
      <c r="H7" s="1">
        <v>2000</v>
      </c>
      <c r="I7" s="1">
        <v>685382</v>
      </c>
      <c r="J7" s="1"/>
      <c r="K7" s="1"/>
      <c r="L7" s="1"/>
      <c r="M7" s="1"/>
      <c r="N7" s="1"/>
      <c r="O7" s="1"/>
      <c r="P7" s="1"/>
      <c r="Q7" s="1">
        <v>85904</v>
      </c>
      <c r="R7">
        <v>200</v>
      </c>
      <c r="S7" s="1">
        <v>607878</v>
      </c>
    </row>
    <row r="8" spans="1:24">
      <c r="A8" t="s">
        <v>17</v>
      </c>
      <c r="B8" s="1">
        <v>715867</v>
      </c>
      <c r="C8" s="1">
        <v>286347</v>
      </c>
      <c r="D8" s="1"/>
      <c r="E8" s="1">
        <v>10417</v>
      </c>
      <c r="G8" s="1">
        <v>1500</v>
      </c>
      <c r="H8" s="1">
        <v>2000</v>
      </c>
      <c r="I8" s="1">
        <v>685382</v>
      </c>
      <c r="J8" s="1"/>
      <c r="K8" s="1"/>
      <c r="L8" s="1"/>
      <c r="M8" s="1"/>
      <c r="N8" s="1"/>
      <c r="O8" s="1"/>
      <c r="P8" s="1"/>
      <c r="Q8" s="1">
        <v>85904</v>
      </c>
      <c r="R8">
        <v>200</v>
      </c>
      <c r="S8" s="1">
        <v>607878</v>
      </c>
    </row>
    <row r="9" spans="1:24">
      <c r="A9" t="s">
        <v>18</v>
      </c>
      <c r="B9" s="1">
        <v>715867</v>
      </c>
      <c r="C9" s="1">
        <v>286347</v>
      </c>
      <c r="D9" s="1"/>
      <c r="E9" s="1">
        <v>10417</v>
      </c>
      <c r="G9" s="1">
        <v>1500</v>
      </c>
      <c r="H9" s="1">
        <v>2000</v>
      </c>
      <c r="I9" s="1">
        <v>685382</v>
      </c>
      <c r="J9" s="1"/>
      <c r="K9" s="1"/>
      <c r="L9" s="1"/>
      <c r="M9" s="1"/>
      <c r="N9" s="1"/>
      <c r="O9" s="1"/>
      <c r="P9" s="1"/>
      <c r="Q9" s="1">
        <v>85904</v>
      </c>
      <c r="R9">
        <v>200</v>
      </c>
      <c r="S9" s="1">
        <v>607878</v>
      </c>
    </row>
    <row r="10" spans="1:24">
      <c r="A10" t="s">
        <v>19</v>
      </c>
      <c r="B10" s="1">
        <v>715867</v>
      </c>
      <c r="C10" s="1">
        <v>286347</v>
      </c>
      <c r="D10" s="1"/>
      <c r="E10" s="1">
        <v>10417</v>
      </c>
      <c r="G10" s="1">
        <v>1500</v>
      </c>
      <c r="H10" s="1">
        <v>2000</v>
      </c>
      <c r="I10" s="1">
        <v>685382</v>
      </c>
      <c r="J10" s="1"/>
      <c r="K10" s="1"/>
      <c r="L10" s="1"/>
      <c r="M10" s="1"/>
      <c r="N10" s="1"/>
      <c r="O10" s="1"/>
      <c r="P10" s="1"/>
      <c r="Q10" s="1">
        <v>85904</v>
      </c>
      <c r="R10">
        <v>200</v>
      </c>
      <c r="S10" s="1">
        <v>607878</v>
      </c>
    </row>
    <row r="11" spans="1:24">
      <c r="A11" t="s">
        <v>20</v>
      </c>
      <c r="B11" s="1">
        <v>715867</v>
      </c>
      <c r="C11" s="1">
        <v>286347</v>
      </c>
      <c r="E11" s="1">
        <v>10417</v>
      </c>
      <c r="G11" s="1">
        <v>1500</v>
      </c>
      <c r="H11" s="1">
        <v>2000</v>
      </c>
      <c r="I11" s="1">
        <v>685382</v>
      </c>
      <c r="J11" s="1">
        <v>2000000</v>
      </c>
      <c r="K11" s="1"/>
      <c r="L11" s="1"/>
      <c r="M11" s="1"/>
      <c r="N11" s="1"/>
      <c r="O11" s="1">
        <v>891001</v>
      </c>
      <c r="P11" s="1">
        <v>1385549</v>
      </c>
      <c r="Q11" s="1">
        <v>85904</v>
      </c>
      <c r="R11">
        <v>200</v>
      </c>
      <c r="S11" s="1">
        <v>1146569</v>
      </c>
      <c r="T11" s="1">
        <v>8800</v>
      </c>
    </row>
    <row r="12" spans="1:24">
      <c r="A12" t="s">
        <v>21</v>
      </c>
      <c r="B12" t="s">
        <v>38</v>
      </c>
      <c r="C12" t="s">
        <v>39</v>
      </c>
      <c r="D12">
        <v>870</v>
      </c>
      <c r="E12" s="1">
        <v>4027.78</v>
      </c>
      <c r="F12" s="1">
        <v>2320</v>
      </c>
      <c r="G12" s="1">
        <v>0</v>
      </c>
      <c r="H12" s="1">
        <v>0</v>
      </c>
      <c r="I12" s="1">
        <v>0</v>
      </c>
      <c r="J12" s="1">
        <v>0</v>
      </c>
      <c r="K12" t="s">
        <v>40</v>
      </c>
      <c r="L12" s="1">
        <v>2126.67</v>
      </c>
      <c r="M12" s="1">
        <v>2013.89</v>
      </c>
      <c r="N12" s="1">
        <v>2013.89</v>
      </c>
      <c r="P12" s="1">
        <v>0</v>
      </c>
      <c r="Q12" s="1">
        <v>236834</v>
      </c>
      <c r="R12">
        <v>200</v>
      </c>
      <c r="S12" s="1">
        <v>573388</v>
      </c>
    </row>
    <row r="13" spans="1:24">
      <c r="A13" t="s">
        <v>22</v>
      </c>
      <c r="B13" t="s">
        <v>27</v>
      </c>
      <c r="C13" t="s">
        <v>28</v>
      </c>
      <c r="D13">
        <v>900</v>
      </c>
      <c r="E13" s="1">
        <v>4166.67</v>
      </c>
      <c r="F13" s="1">
        <v>2400</v>
      </c>
      <c r="K13" t="s">
        <v>30</v>
      </c>
      <c r="L13" s="1">
        <v>2200</v>
      </c>
      <c r="M13" s="1">
        <v>2083.33</v>
      </c>
      <c r="N13" s="1">
        <v>2083.33</v>
      </c>
      <c r="Q13" t="s">
        <v>34</v>
      </c>
      <c r="R13">
        <v>200</v>
      </c>
      <c r="S13" t="s">
        <v>35</v>
      </c>
      <c r="U13" s="5" t="s">
        <v>45</v>
      </c>
      <c r="V13" s="5" t="s">
        <v>43</v>
      </c>
      <c r="W13" s="5" t="s">
        <v>44</v>
      </c>
      <c r="X13" s="8" t="s">
        <v>46</v>
      </c>
    </row>
    <row r="14" spans="1:24">
      <c r="A14" t="s">
        <v>41</v>
      </c>
      <c r="B14" s="1">
        <f t="shared" ref="B14:T14" si="0">SUM(B2:B13)</f>
        <v>7158670</v>
      </c>
      <c r="C14" s="1">
        <f t="shared" si="0"/>
        <v>2863470</v>
      </c>
      <c r="D14" s="1">
        <f t="shared" si="0"/>
        <v>46770</v>
      </c>
      <c r="E14" s="1">
        <f t="shared" si="0"/>
        <v>99863.45</v>
      </c>
      <c r="F14" s="1">
        <f t="shared" si="0"/>
        <v>49720</v>
      </c>
      <c r="G14" s="1">
        <f t="shared" si="0"/>
        <v>15000</v>
      </c>
      <c r="H14" s="1">
        <f t="shared" si="0"/>
        <v>20000</v>
      </c>
      <c r="I14" s="1">
        <f t="shared" si="0"/>
        <v>6349334</v>
      </c>
      <c r="J14" s="1">
        <f t="shared" si="0"/>
        <v>2000000</v>
      </c>
      <c r="K14" s="1">
        <f t="shared" si="0"/>
        <v>0</v>
      </c>
      <c r="L14" s="1">
        <f t="shared" si="0"/>
        <v>4326.67</v>
      </c>
      <c r="M14" s="1">
        <f t="shared" si="0"/>
        <v>4097.22</v>
      </c>
      <c r="N14" s="1">
        <f>SUM(N2:N13)</f>
        <v>4097.22</v>
      </c>
      <c r="O14" s="1">
        <f>SUM(O2:O13)</f>
        <v>891001</v>
      </c>
      <c r="P14" s="1">
        <f>SUM(P2:P13)</f>
        <v>1385549</v>
      </c>
      <c r="Q14" s="1">
        <f t="shared" si="0"/>
        <v>1095874</v>
      </c>
      <c r="R14" s="1">
        <f t="shared" si="0"/>
        <v>2400</v>
      </c>
      <c r="S14" s="1">
        <f t="shared" si="0"/>
        <v>7076254</v>
      </c>
      <c r="T14" s="1">
        <f t="shared" si="0"/>
        <v>8800</v>
      </c>
      <c r="U14" s="6">
        <f>SUM(B14:O14)</f>
        <v>19506349.559999999</v>
      </c>
      <c r="V14" s="6">
        <f>P14+Q14+R14+T14</f>
        <v>2492623</v>
      </c>
      <c r="W14" s="1">
        <v>7076254</v>
      </c>
      <c r="X14">
        <v>2200000</v>
      </c>
    </row>
    <row r="15" spans="1:2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6">
        <f>U14/83.3</f>
        <v>234169.86266506603</v>
      </c>
      <c r="V15" s="6">
        <f t="shared" ref="V15:X15" si="1">V14/83.3</f>
        <v>29923.44537815126</v>
      </c>
      <c r="W15" s="6">
        <f t="shared" si="1"/>
        <v>84949.027611044425</v>
      </c>
      <c r="X15" s="6">
        <f t="shared" si="1"/>
        <v>26410.564225690276</v>
      </c>
    </row>
    <row r="16" spans="1:24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6"/>
      <c r="V16" s="6"/>
      <c r="W16" s="6"/>
    </row>
    <row r="17" spans="3:23">
      <c r="S17" s="1">
        <f>SUM(S2:S14)</f>
        <v>14152508</v>
      </c>
      <c r="T17" s="5" t="s">
        <v>42</v>
      </c>
      <c r="U17" s="9">
        <f>U14-W14</f>
        <v>12430095.559999999</v>
      </c>
      <c r="V17" s="7">
        <f>U15-V15</f>
        <v>204246.41728691477</v>
      </c>
      <c r="W17" s="10"/>
    </row>
    <row r="18" spans="3:23">
      <c r="S18">
        <f>S17/83.3</f>
        <v>169898.05522208885</v>
      </c>
      <c r="T18" t="s">
        <v>47</v>
      </c>
      <c r="V18" s="7">
        <f>W15+X15</f>
        <v>111359.5918367347</v>
      </c>
    </row>
    <row r="20" spans="3:23">
      <c r="U20">
        <v>83.3</v>
      </c>
    </row>
    <row r="22" spans="3:23">
      <c r="C22" t="s">
        <v>36</v>
      </c>
      <c r="D22" s="1">
        <f>SUM(B14:P14)</f>
        <v>20891898.559999999</v>
      </c>
    </row>
    <row r="23" spans="3:23">
      <c r="C23" t="s">
        <v>37</v>
      </c>
      <c r="D23" s="1">
        <f>SUM(B17:P17)</f>
        <v>0</v>
      </c>
      <c r="U23">
        <f>U17/83.3</f>
        <v>149220.83505402159</v>
      </c>
    </row>
    <row r="25" spans="3:23">
      <c r="U25">
        <f>U14/83.3</f>
        <v>234169.86266506603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2024-04-06T19:29:00Z</dcterms:modified>
</cp:coreProperties>
</file>