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rajure\Desktop\srinath\Tax-2023\"/>
    </mc:Choice>
  </mc:AlternateContent>
  <xr:revisionPtr revIDLastSave="0" documentId="13_ncr:1_{079ABD9E-0962-42AD-B016-432C462819DF}" xr6:coauthVersionLast="47" xr6:coauthVersionMax="47" xr10:uidLastSave="{00000000-0000-0000-0000-000000000000}"/>
  <bookViews>
    <workbookView xWindow="-120" yWindow="-120" windowWidth="29040" windowHeight="15720" xr2:uid="{50950016-EB96-4DAF-A7C6-6952BF00850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C3" i="1"/>
  <c r="D3" i="1" s="1"/>
  <c r="C4" i="1"/>
  <c r="C5" i="1"/>
  <c r="C6" i="1"/>
  <c r="C7" i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19" i="1"/>
  <c r="D19" i="1" s="1"/>
  <c r="C20" i="1"/>
  <c r="C21" i="1"/>
  <c r="C22" i="1"/>
  <c r="C23" i="1"/>
  <c r="D23" i="1" s="1"/>
  <c r="C24" i="1"/>
  <c r="D24" i="1" s="1"/>
  <c r="C2" i="1"/>
  <c r="D2" i="1" s="1"/>
  <c r="D20" i="1"/>
  <c r="D21" i="1"/>
  <c r="D22" i="1"/>
  <c r="D4" i="1"/>
  <c r="D5" i="1"/>
  <c r="D6" i="1"/>
  <c r="D7" i="1"/>
</calcChain>
</file>

<file path=xl/sharedStrings.xml><?xml version="1.0" encoding="utf-8"?>
<sst xmlns="http://schemas.openxmlformats.org/spreadsheetml/2006/main" count="10" uniqueCount="10">
  <si>
    <t>#</t>
  </si>
  <si>
    <t>MILES DRIVEN</t>
  </si>
  <si>
    <t>ODOMETER FINISH</t>
  </si>
  <si>
    <t>ODOMETER START</t>
  </si>
  <si>
    <t>TOTAL CLAIM</t>
  </si>
  <si>
    <t>DATE FROM</t>
  </si>
  <si>
    <t>DATE TO</t>
  </si>
  <si>
    <t>PAY DATE</t>
  </si>
  <si>
    <t>Tax deductible amount</t>
  </si>
  <si>
    <t>STANDARD MILEAGE RATE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</si>
</sst>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&quot;$&quot;#,##0.00"/>
  </numFmts>
  <fonts count="2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wrapText="1" shrinkToFit="1"/>
    </xf>
    <xf numFmtId="0" fontId="1" fillId="2" borderId="0" xfId="1" applyAlignment="1">
      <alignment horizontal="center" vertical="center" wrapText="1" shrinkToFi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</cellXfs>
  <cellStyles count="2">
    <cellStyle name="Bad" xfId="1" builtinId="27"/>
    <cellStyle name="Normal" xfId="0" builtinId="0"/>
  </cellStyles>
  <dxfs count="20">
    <dxf>
      <numFmt numFmtId="166" formatCode="&quot;$&quot;#,##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166" formatCode="&quot;$&quot;#,##0.00"/>
      <alignment horizontal="center" vertical="center" textRotation="0" indent="0" justifyLastLine="0" readingOrder="0"/>
    </dxf>
    <dxf>
      <alignment horizontal="center" vertical="center" textRotation="0" indent="0" justifyLastLine="0" readingOrder="0"/>
    </dxf>
    <dxf>
      <numFmt numFmtId="0" formatCode="General"/>
      <alignment horizontal="center" vertical="center" textRotation="0" indent="0" justifyLastLine="0" readingOrder="0"/>
    </dxf>
    <dxf>
      <alignment horizontal="center" vertical="center" textRotation="0" indent="0" justifyLastLine="0" readingOrder="0"/>
    </dxf>
    <dxf>
      <alignment horizontal="center" vertical="center" textRotation="0" indent="0" justifyLastLine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indent="0" justifyLastLine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indent="0" justifyLastLine="0" readingOrder="0"/>
    </dxf>
    <dxf>
      <alignment horizontal="center" vertical="center" textRotation="0" indent="0" justifyLastLine="0" readingOrder="0"/>
    </dxf>
    <dxf>
      <alignment horizontal="center" vertical="center" textRotation="0" wrapText="1" indent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95D7A51-1938-4F59-9164-ED47F5870244}" name="Table1" displayName="Table1" ref="A1:I25" totalsRowCount="1" headerRowDxfId="19" dataDxfId="18" headerRowCellStyle="Bad">
  <autoFilter ref="A1:I24" xr:uid="{C95D7A51-1938-4F59-9164-ED47F5870244}"/>
  <tableColumns count="9">
    <tableColumn id="1" xr3:uid="{310F8FF9-97A9-4976-B2EA-FDBBAB222075}" name="#" dataDxfId="17" totalsRowDxfId="8"/>
    <tableColumn id="13" xr3:uid="{76F5E390-7412-4AFC-A8A2-9AEB0B0A0EDF}" name="PAY DATE" dataDxfId="16" totalsRowDxfId="7"/>
    <tableColumn id="2" xr3:uid="{18A50D3E-261A-496C-AE98-4B8FA2DD2DC9}" name="DATE FROM" dataDxfId="15" totalsRowDxfId="6">
      <calculatedColumnFormula>Table1[[#This Row],[PAY DATE]]-10</calculatedColumnFormula>
    </tableColumn>
    <tableColumn id="12" xr3:uid="{050B025C-015B-4F26-A75C-3A8656BE40A7}" name="DATE TO" dataDxfId="14" totalsRowDxfId="5">
      <calculatedColumnFormula>Table1[[#This Row],[DATE FROM]]+6</calculatedColumnFormula>
    </tableColumn>
    <tableColumn id="3" xr3:uid="{0FE9C587-C4FA-44BE-9FD3-CCE9ECE704E9}" name="MILES DRIVEN" dataDxfId="13" totalsRowDxfId="4"/>
    <tableColumn id="4" xr3:uid="{22DC72FD-5B32-48C9-BBBB-92A7023ED69D}" name="ODOMETER START" dataDxfId="12" totalsRowDxfId="3"/>
    <tableColumn id="5" xr3:uid="{74CAF90C-C9E0-4275-B6EA-B81D1AB8CC33}" name="ODOMETER FINISH" dataDxfId="11" totalsRowDxfId="2">
      <calculatedColumnFormula>Table1[[#This Row],[ODOMETER START]]+Table1[[#This Row],[MILES DRIVEN]]</calculatedColumnFormula>
    </tableColumn>
    <tableColumn id="7" xr3:uid="{61E81E9B-B6E5-40D8-8C14-B5DEE50A995D}" name="STANDARD MILEAGE RATE 2024" totalsRowLabel="Tax deductible amount" dataDxfId="10" totalsRowDxfId="1"/>
    <tableColumn id="8" xr3:uid="{8F071F45-1EE3-40BB-AE24-949066301DF5}" name="TOTAL CLAIM" totalsRowFunction="custom" dataDxfId="9" totalsRowDxfId="0">
      <calculatedColumnFormula>Table1[[#This Row],[MILES DRIVEN]]*Table1[[#This Row],[STANDARD MILEAGE RATE 2024]]</calculatedColumnFormula>
      <totalsRowFormula>SUM(I2:I24)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6272A-942C-4B7F-BEA4-03FC428C559E}">
  <dimension ref="A1:I25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6.5703125" bestFit="1" customWidth="1"/>
    <col min="2" max="2" width="11.140625" customWidth="1"/>
    <col min="3" max="3" width="16" bestFit="1" customWidth="1"/>
    <col min="4" max="4" width="13" bestFit="1" customWidth="1"/>
    <col min="5" max="5" width="10.140625" customWidth="1"/>
    <col min="6" max="6" width="13.42578125" customWidth="1"/>
    <col min="7" max="7" width="13.28515625" customWidth="1"/>
    <col min="8" max="8" width="21.42578125" bestFit="1" customWidth="1"/>
    <col min="9" max="10" width="9.5703125" customWidth="1"/>
    <col min="11" max="12" width="10.7109375" customWidth="1"/>
  </cols>
  <sheetData>
    <row r="1" spans="1:9" s="1" customFormat="1" ht="30" x14ac:dyDescent="0.25">
      <c r="A1" s="2" t="s">
        <v>0</v>
      </c>
      <c r="B1" s="2" t="s">
        <v>7</v>
      </c>
      <c r="C1" s="2" t="s">
        <v>5</v>
      </c>
      <c r="D1" s="2" t="s">
        <v>6</v>
      </c>
      <c r="E1" s="2" t="s">
        <v>1</v>
      </c>
      <c r="F1" s="2" t="s">
        <v>3</v>
      </c>
      <c r="G1" s="2" t="s">
        <v>2</v>
      </c>
      <c r="H1" s="2" t="s">
        <v>9</v>
      </c>
      <c r="I1" s="2" t="s">
        <v>4</v>
      </c>
    </row>
    <row r="2" spans="1:9" x14ac:dyDescent="0.25">
      <c r="A2" s="3">
        <v>1</v>
      </c>
      <c r="B2" s="4">
        <v>44993</v>
      </c>
      <c r="C2" s="4">
        <f>Table1[[#This Row],[PAY DATE]]-10</f>
        <v>44983</v>
      </c>
      <c r="D2" s="4">
        <f>Table1[[#This Row],[DATE FROM]]+6</f>
        <v>44989</v>
      </c>
      <c r="E2" s="3">
        <v>325</v>
      </c>
      <c r="F2" s="3">
        <v>145326</v>
      </c>
      <c r="G2" s="3">
        <f>Table1[[#This Row],[ODOMETER START]]+Table1[[#This Row],[MILES DRIVEN]]</f>
        <v>145651</v>
      </c>
      <c r="H2" s="6">
        <v>0.67</v>
      </c>
      <c r="I2" s="6">
        <f>Table1[[#This Row],[MILES DRIVEN]]*Table1[[#This Row],[STANDARD MILEAGE RATE 2024]]</f>
        <v>217.75</v>
      </c>
    </row>
    <row r="3" spans="1:9" x14ac:dyDescent="0.25">
      <c r="A3" s="3">
        <v>2</v>
      </c>
      <c r="B3" s="4">
        <v>45000</v>
      </c>
      <c r="C3" s="4">
        <f>Table1[[#This Row],[PAY DATE]]-10</f>
        <v>44990</v>
      </c>
      <c r="D3" s="4">
        <f>Table1[[#This Row],[DATE FROM]]+6</f>
        <v>44996</v>
      </c>
      <c r="E3" s="3">
        <v>493</v>
      </c>
      <c r="F3" s="3">
        <v>145667</v>
      </c>
      <c r="G3" s="3">
        <f>Table1[[#This Row],[ODOMETER START]]+Table1[[#This Row],[MILES DRIVEN]]</f>
        <v>146160</v>
      </c>
      <c r="H3" s="6">
        <v>0.67</v>
      </c>
      <c r="I3" s="6">
        <f>Table1[[#This Row],[MILES DRIVEN]]*Table1[[#This Row],[STANDARD MILEAGE RATE 2024]]</f>
        <v>330.31</v>
      </c>
    </row>
    <row r="4" spans="1:9" x14ac:dyDescent="0.25">
      <c r="A4" s="3">
        <v>3</v>
      </c>
      <c r="B4" s="4">
        <v>45007</v>
      </c>
      <c r="C4" s="4">
        <f>Table1[[#This Row],[PAY DATE]]-10</f>
        <v>44997</v>
      </c>
      <c r="D4" s="4">
        <f>Table1[[#This Row],[DATE FROM]]+6</f>
        <v>45003</v>
      </c>
      <c r="E4" s="3">
        <v>152</v>
      </c>
      <c r="F4" s="3">
        <v>146175</v>
      </c>
      <c r="G4" s="3">
        <f>Table1[[#This Row],[ODOMETER START]]+Table1[[#This Row],[MILES DRIVEN]]</f>
        <v>146327</v>
      </c>
      <c r="H4" s="6">
        <v>0.67</v>
      </c>
      <c r="I4" s="6">
        <f>Table1[[#This Row],[MILES DRIVEN]]*Table1[[#This Row],[STANDARD MILEAGE RATE 2024]]</f>
        <v>101.84</v>
      </c>
    </row>
    <row r="5" spans="1:9" x14ac:dyDescent="0.25">
      <c r="A5" s="3">
        <v>4</v>
      </c>
      <c r="B5" s="4">
        <v>45014</v>
      </c>
      <c r="C5" s="4">
        <f>Table1[[#This Row],[PAY DATE]]-10</f>
        <v>45004</v>
      </c>
      <c r="D5" s="4">
        <f>Table1[[#This Row],[DATE FROM]]+6</f>
        <v>45010</v>
      </c>
      <c r="E5" s="3">
        <v>466</v>
      </c>
      <c r="F5" s="3">
        <v>146343</v>
      </c>
      <c r="G5" s="3">
        <f>Table1[[#This Row],[ODOMETER START]]+Table1[[#This Row],[MILES DRIVEN]]</f>
        <v>146809</v>
      </c>
      <c r="H5" s="6">
        <v>0.67</v>
      </c>
      <c r="I5" s="6">
        <f>Table1[[#This Row],[MILES DRIVEN]]*Table1[[#This Row],[STANDARD MILEAGE RATE 2024]]</f>
        <v>312.22000000000003</v>
      </c>
    </row>
    <row r="6" spans="1:9" x14ac:dyDescent="0.25">
      <c r="A6" s="3">
        <v>5</v>
      </c>
      <c r="B6" s="4">
        <v>45021</v>
      </c>
      <c r="C6" s="4">
        <f>Table1[[#This Row],[PAY DATE]]-10</f>
        <v>45011</v>
      </c>
      <c r="D6" s="4">
        <f>Table1[[#This Row],[DATE FROM]]+6</f>
        <v>45017</v>
      </c>
      <c r="E6" s="3">
        <v>421</v>
      </c>
      <c r="F6" s="3">
        <v>146850</v>
      </c>
      <c r="G6" s="3">
        <f>Table1[[#This Row],[ODOMETER START]]+Table1[[#This Row],[MILES DRIVEN]]</f>
        <v>147271</v>
      </c>
      <c r="H6" s="6">
        <v>0.67</v>
      </c>
      <c r="I6" s="6">
        <f>Table1[[#This Row],[MILES DRIVEN]]*Table1[[#This Row],[STANDARD MILEAGE RATE 2024]]</f>
        <v>282.07</v>
      </c>
    </row>
    <row r="7" spans="1:9" x14ac:dyDescent="0.25">
      <c r="A7" s="3">
        <v>6</v>
      </c>
      <c r="B7" s="4">
        <v>45028</v>
      </c>
      <c r="C7" s="4">
        <f>Table1[[#This Row],[PAY DATE]]-10</f>
        <v>45018</v>
      </c>
      <c r="D7" s="4">
        <f>Table1[[#This Row],[DATE FROM]]+6</f>
        <v>45024</v>
      </c>
      <c r="E7" s="3">
        <v>376</v>
      </c>
      <c r="F7" s="3">
        <v>147328</v>
      </c>
      <c r="G7" s="3">
        <f>Table1[[#This Row],[ODOMETER START]]+Table1[[#This Row],[MILES DRIVEN]]</f>
        <v>147704</v>
      </c>
      <c r="H7" s="6">
        <v>0.67</v>
      </c>
      <c r="I7" s="6">
        <f>Table1[[#This Row],[MILES DRIVEN]]*Table1[[#This Row],[STANDARD MILEAGE RATE 2024]]</f>
        <v>251.92000000000002</v>
      </c>
    </row>
    <row r="8" spans="1:9" x14ac:dyDescent="0.25">
      <c r="A8" s="3">
        <v>7</v>
      </c>
      <c r="B8" s="4">
        <v>45035</v>
      </c>
      <c r="C8" s="4">
        <f>Table1[[#This Row],[PAY DATE]]-10</f>
        <v>45025</v>
      </c>
      <c r="D8" s="4">
        <f>Table1[[#This Row],[DATE FROM]]+6</f>
        <v>45031</v>
      </c>
      <c r="E8" s="3">
        <v>204</v>
      </c>
      <c r="F8" s="3">
        <v>147750</v>
      </c>
      <c r="G8" s="3">
        <f>Table1[[#This Row],[ODOMETER START]]+Table1[[#This Row],[MILES DRIVEN]]</f>
        <v>147954</v>
      </c>
      <c r="H8" s="6">
        <v>0.67</v>
      </c>
      <c r="I8" s="6">
        <f>Table1[[#This Row],[MILES DRIVEN]]*Table1[[#This Row],[STANDARD MILEAGE RATE 2024]]</f>
        <v>136.68</v>
      </c>
    </row>
    <row r="9" spans="1:9" x14ac:dyDescent="0.25">
      <c r="A9" s="3">
        <v>8</v>
      </c>
      <c r="B9" s="4">
        <v>45042</v>
      </c>
      <c r="C9" s="4">
        <f>Table1[[#This Row],[PAY DATE]]-10</f>
        <v>45032</v>
      </c>
      <c r="D9" s="4">
        <f>Table1[[#This Row],[DATE FROM]]+6</f>
        <v>45038</v>
      </c>
      <c r="E9" s="3">
        <v>259</v>
      </c>
      <c r="F9" s="3">
        <v>148037</v>
      </c>
      <c r="G9" s="3">
        <f>Table1[[#This Row],[ODOMETER START]]+Table1[[#This Row],[MILES DRIVEN]]</f>
        <v>148296</v>
      </c>
      <c r="H9" s="6">
        <v>0.67</v>
      </c>
      <c r="I9" s="6">
        <f>Table1[[#This Row],[MILES DRIVEN]]*Table1[[#This Row],[STANDARD MILEAGE RATE 2024]]</f>
        <v>173.53</v>
      </c>
    </row>
    <row r="10" spans="1:9" x14ac:dyDescent="0.25">
      <c r="A10" s="3">
        <v>9</v>
      </c>
      <c r="B10" s="4">
        <v>45049</v>
      </c>
      <c r="C10" s="4">
        <f>Table1[[#This Row],[PAY DATE]]-10</f>
        <v>45039</v>
      </c>
      <c r="D10" s="4">
        <f>Table1[[#This Row],[DATE FROM]]+6</f>
        <v>45045</v>
      </c>
      <c r="E10" s="3">
        <v>62</v>
      </c>
      <c r="F10" s="3">
        <v>148376</v>
      </c>
      <c r="G10" s="3">
        <f>Table1[[#This Row],[ODOMETER START]]+Table1[[#This Row],[MILES DRIVEN]]</f>
        <v>148438</v>
      </c>
      <c r="H10" s="6">
        <v>0.67</v>
      </c>
      <c r="I10" s="6">
        <f>Table1[[#This Row],[MILES DRIVEN]]*Table1[[#This Row],[STANDARD MILEAGE RATE 2024]]</f>
        <v>41.54</v>
      </c>
    </row>
    <row r="11" spans="1:9" x14ac:dyDescent="0.25">
      <c r="A11" s="3">
        <v>10</v>
      </c>
      <c r="B11" s="4">
        <v>45056</v>
      </c>
      <c r="C11" s="4">
        <f>Table1[[#This Row],[PAY DATE]]-10</f>
        <v>45046</v>
      </c>
      <c r="D11" s="4">
        <f>Table1[[#This Row],[DATE FROM]]+6</f>
        <v>45052</v>
      </c>
      <c r="E11" s="3">
        <v>18</v>
      </c>
      <c r="F11" s="3">
        <v>148447</v>
      </c>
      <c r="G11" s="3">
        <f>Table1[[#This Row],[ODOMETER START]]+Table1[[#This Row],[MILES DRIVEN]]</f>
        <v>148465</v>
      </c>
      <c r="H11" s="6">
        <v>0.67</v>
      </c>
      <c r="I11" s="6">
        <f>Table1[[#This Row],[MILES DRIVEN]]*Table1[[#This Row],[STANDARD MILEAGE RATE 2024]]</f>
        <v>12.06</v>
      </c>
    </row>
    <row r="12" spans="1:9" x14ac:dyDescent="0.25">
      <c r="A12" s="3">
        <v>11</v>
      </c>
      <c r="B12" s="4">
        <v>45105</v>
      </c>
      <c r="C12" s="4">
        <f>Table1[[#This Row],[PAY DATE]]-10</f>
        <v>45095</v>
      </c>
      <c r="D12" s="4">
        <f>Table1[[#This Row],[DATE FROM]]+6</f>
        <v>45101</v>
      </c>
      <c r="E12" s="3">
        <v>41</v>
      </c>
      <c r="F12" s="3">
        <v>149515</v>
      </c>
      <c r="G12" s="3">
        <f>Table1[[#This Row],[ODOMETER START]]+Table1[[#This Row],[MILES DRIVEN]]</f>
        <v>149556</v>
      </c>
      <c r="H12" s="6">
        <v>0.67</v>
      </c>
      <c r="I12" s="6">
        <f>Table1[[#This Row],[MILES DRIVEN]]*Table1[[#This Row],[STANDARD MILEAGE RATE 2024]]</f>
        <v>27.470000000000002</v>
      </c>
    </row>
    <row r="13" spans="1:9" x14ac:dyDescent="0.25">
      <c r="A13" s="3">
        <v>12</v>
      </c>
      <c r="B13" s="4">
        <v>45112</v>
      </c>
      <c r="C13" s="4">
        <f>Table1[[#This Row],[PAY DATE]]-10</f>
        <v>45102</v>
      </c>
      <c r="D13" s="4">
        <f>Table1[[#This Row],[DATE FROM]]+6</f>
        <v>45108</v>
      </c>
      <c r="E13" s="3">
        <v>48</v>
      </c>
      <c r="F13" s="3">
        <v>149589</v>
      </c>
      <c r="G13" s="3">
        <f>Table1[[#This Row],[ODOMETER START]]+Table1[[#This Row],[MILES DRIVEN]]</f>
        <v>149637</v>
      </c>
      <c r="H13" s="6">
        <v>0.67</v>
      </c>
      <c r="I13" s="6">
        <f>Table1[[#This Row],[MILES DRIVEN]]*Table1[[#This Row],[STANDARD MILEAGE RATE 2024]]</f>
        <v>32.160000000000004</v>
      </c>
    </row>
    <row r="14" spans="1:9" x14ac:dyDescent="0.25">
      <c r="A14" s="3">
        <v>16</v>
      </c>
      <c r="B14" s="4">
        <v>45119</v>
      </c>
      <c r="C14" s="4">
        <f>Table1[[#This Row],[PAY DATE]]-10</f>
        <v>45109</v>
      </c>
      <c r="D14" s="4">
        <f>Table1[[#This Row],[DATE FROM]]+6</f>
        <v>45115</v>
      </c>
      <c r="E14" s="3">
        <v>82</v>
      </c>
      <c r="F14" s="3">
        <v>149642</v>
      </c>
      <c r="G14" s="3">
        <f>Table1[[#This Row],[ODOMETER START]]+Table1[[#This Row],[MILES DRIVEN]]</f>
        <v>149724</v>
      </c>
      <c r="H14" s="6">
        <v>0.67</v>
      </c>
      <c r="I14" s="6">
        <f>Table1[[#This Row],[MILES DRIVEN]]*Table1[[#This Row],[STANDARD MILEAGE RATE 2024]]</f>
        <v>54.940000000000005</v>
      </c>
    </row>
    <row r="15" spans="1:9" x14ac:dyDescent="0.25">
      <c r="A15" s="3">
        <v>13</v>
      </c>
      <c r="B15" s="4">
        <v>45126</v>
      </c>
      <c r="C15" s="4">
        <f>Table1[[#This Row],[PAY DATE]]-10</f>
        <v>45116</v>
      </c>
      <c r="D15" s="4">
        <f>Table1[[#This Row],[DATE FROM]]+6</f>
        <v>45122</v>
      </c>
      <c r="E15" s="3">
        <v>43</v>
      </c>
      <c r="F15" s="3">
        <v>149769</v>
      </c>
      <c r="G15" s="3">
        <f>Table1[[#This Row],[ODOMETER START]]+Table1[[#This Row],[MILES DRIVEN]]</f>
        <v>149812</v>
      </c>
      <c r="H15" s="6">
        <v>0.67</v>
      </c>
      <c r="I15" s="6">
        <f>Table1[[#This Row],[MILES DRIVEN]]*Table1[[#This Row],[STANDARD MILEAGE RATE 2024]]</f>
        <v>28.810000000000002</v>
      </c>
    </row>
    <row r="16" spans="1:9" x14ac:dyDescent="0.25">
      <c r="A16" s="3">
        <v>14</v>
      </c>
      <c r="B16" s="4">
        <v>45133</v>
      </c>
      <c r="C16" s="4">
        <f>Table1[[#This Row],[PAY DATE]]-10</f>
        <v>45123</v>
      </c>
      <c r="D16" s="4">
        <f>Table1[[#This Row],[DATE FROM]]+6</f>
        <v>45129</v>
      </c>
      <c r="E16" s="3">
        <v>126</v>
      </c>
      <c r="F16" s="3">
        <v>149852</v>
      </c>
      <c r="G16" s="3">
        <f>Table1[[#This Row],[ODOMETER START]]+Table1[[#This Row],[MILES DRIVEN]]</f>
        <v>149978</v>
      </c>
      <c r="H16" s="6">
        <v>0.67</v>
      </c>
      <c r="I16" s="6">
        <f>Table1[[#This Row],[MILES DRIVEN]]*Table1[[#This Row],[STANDARD MILEAGE RATE 2024]]</f>
        <v>84.42</v>
      </c>
    </row>
    <row r="17" spans="1:9" x14ac:dyDescent="0.25">
      <c r="A17" s="3">
        <v>15</v>
      </c>
      <c r="B17" s="4">
        <v>45140</v>
      </c>
      <c r="C17" s="4">
        <f>Table1[[#This Row],[PAY DATE]]-10</f>
        <v>45130</v>
      </c>
      <c r="D17" s="4">
        <f>Table1[[#This Row],[DATE FROM]]+6</f>
        <v>45136</v>
      </c>
      <c r="E17" s="3">
        <v>84</v>
      </c>
      <c r="F17" s="3">
        <v>149989</v>
      </c>
      <c r="G17" s="3">
        <f>Table1[[#This Row],[ODOMETER START]]+Table1[[#This Row],[MILES DRIVEN]]</f>
        <v>150073</v>
      </c>
      <c r="H17" s="6">
        <v>0.67</v>
      </c>
      <c r="I17" s="6">
        <f>Table1[[#This Row],[MILES DRIVEN]]*Table1[[#This Row],[STANDARD MILEAGE RATE 2024]]</f>
        <v>56.28</v>
      </c>
    </row>
    <row r="18" spans="1:9" x14ac:dyDescent="0.25">
      <c r="A18" s="3">
        <v>17</v>
      </c>
      <c r="B18" s="4">
        <v>45161</v>
      </c>
      <c r="C18" s="4">
        <f>Table1[[#This Row],[PAY DATE]]-10</f>
        <v>45151</v>
      </c>
      <c r="D18" s="4">
        <f>Table1[[#This Row],[DATE FROM]]+6</f>
        <v>45157</v>
      </c>
      <c r="E18" s="3">
        <v>199</v>
      </c>
      <c r="F18" s="3">
        <v>150479</v>
      </c>
      <c r="G18" s="3">
        <f>Table1[[#This Row],[ODOMETER START]]+Table1[[#This Row],[MILES DRIVEN]]</f>
        <v>150678</v>
      </c>
      <c r="H18" s="6">
        <v>0.67</v>
      </c>
      <c r="I18" s="6">
        <f>Table1[[#This Row],[MILES DRIVEN]]*Table1[[#This Row],[STANDARD MILEAGE RATE 2024]]</f>
        <v>133.33000000000001</v>
      </c>
    </row>
    <row r="19" spans="1:9" x14ac:dyDescent="0.25">
      <c r="A19" s="3">
        <v>18</v>
      </c>
      <c r="B19" s="4">
        <v>45168</v>
      </c>
      <c r="C19" s="4">
        <f>Table1[[#This Row],[PAY DATE]]-10</f>
        <v>45158</v>
      </c>
      <c r="D19" s="4">
        <f>Table1[[#This Row],[DATE FROM]]+6</f>
        <v>45164</v>
      </c>
      <c r="E19" s="3">
        <v>162</v>
      </c>
      <c r="F19" s="5">
        <v>150721</v>
      </c>
      <c r="G19" s="3">
        <f>Table1[[#This Row],[ODOMETER START]]+Table1[[#This Row],[MILES DRIVEN]]</f>
        <v>150883</v>
      </c>
      <c r="H19" s="6">
        <v>0.67</v>
      </c>
      <c r="I19" s="6">
        <f>Table1[[#This Row],[MILES DRIVEN]]*Table1[[#This Row],[STANDARD MILEAGE RATE 2024]]</f>
        <v>108.54</v>
      </c>
    </row>
    <row r="20" spans="1:9" x14ac:dyDescent="0.25">
      <c r="A20" s="3">
        <v>19</v>
      </c>
      <c r="B20" s="4">
        <v>45182</v>
      </c>
      <c r="C20" s="4">
        <f>Table1[[#This Row],[PAY DATE]]-10</f>
        <v>45172</v>
      </c>
      <c r="D20" s="4">
        <f>Table1[[#This Row],[DATE FROM]]+6</f>
        <v>45178</v>
      </c>
      <c r="E20" s="3">
        <v>52</v>
      </c>
      <c r="F20" s="3">
        <v>150967</v>
      </c>
      <c r="G20" s="3">
        <f>Table1[[#This Row],[ODOMETER START]]+Table1[[#This Row],[MILES DRIVEN]]</f>
        <v>151019</v>
      </c>
      <c r="H20" s="6">
        <v>0.67</v>
      </c>
      <c r="I20" s="6">
        <f>Table1[[#This Row],[MILES DRIVEN]]*Table1[[#This Row],[STANDARD MILEAGE RATE 2024]]</f>
        <v>34.840000000000003</v>
      </c>
    </row>
    <row r="21" spans="1:9" x14ac:dyDescent="0.25">
      <c r="A21" s="3">
        <v>20</v>
      </c>
      <c r="B21" s="4">
        <v>45189</v>
      </c>
      <c r="C21" s="4">
        <f>Table1[[#This Row],[PAY DATE]]-10</f>
        <v>45179</v>
      </c>
      <c r="D21" s="4">
        <f>Table1[[#This Row],[DATE FROM]]+6</f>
        <v>45185</v>
      </c>
      <c r="E21" s="3">
        <v>212</v>
      </c>
      <c r="F21" s="3">
        <v>151076</v>
      </c>
      <c r="G21" s="3">
        <f>Table1[[#This Row],[ODOMETER START]]+Table1[[#This Row],[MILES DRIVEN]]</f>
        <v>151288</v>
      </c>
      <c r="H21" s="6">
        <v>0.67</v>
      </c>
      <c r="I21" s="6">
        <f>Table1[[#This Row],[MILES DRIVEN]]*Table1[[#This Row],[STANDARD MILEAGE RATE 2024]]</f>
        <v>142.04000000000002</v>
      </c>
    </row>
    <row r="22" spans="1:9" x14ac:dyDescent="0.25">
      <c r="A22" s="3">
        <v>21</v>
      </c>
      <c r="B22" s="4">
        <v>45196</v>
      </c>
      <c r="C22" s="4">
        <f>Table1[[#This Row],[PAY DATE]]-10</f>
        <v>45186</v>
      </c>
      <c r="D22" s="4">
        <f>Table1[[#This Row],[DATE FROM]]+6</f>
        <v>45192</v>
      </c>
      <c r="E22" s="3">
        <v>235</v>
      </c>
      <c r="F22" s="3">
        <v>151292</v>
      </c>
      <c r="G22" s="3">
        <f>Table1[[#This Row],[ODOMETER START]]+Table1[[#This Row],[MILES DRIVEN]]</f>
        <v>151527</v>
      </c>
      <c r="H22" s="6">
        <v>0.67</v>
      </c>
      <c r="I22" s="6">
        <f>Table1[[#This Row],[MILES DRIVEN]]*Table1[[#This Row],[STANDARD MILEAGE RATE 2024]]</f>
        <v>157.45000000000002</v>
      </c>
    </row>
    <row r="23" spans="1:9" x14ac:dyDescent="0.25">
      <c r="A23" s="3">
        <v>22</v>
      </c>
      <c r="B23" s="4">
        <v>45203</v>
      </c>
      <c r="C23" s="4">
        <f>Table1[[#This Row],[PAY DATE]]-10</f>
        <v>45193</v>
      </c>
      <c r="D23" s="4">
        <f>Table1[[#This Row],[DATE FROM]]+6</f>
        <v>45199</v>
      </c>
      <c r="E23" s="3">
        <v>198</v>
      </c>
      <c r="F23" s="3">
        <v>151569</v>
      </c>
      <c r="G23" s="3">
        <f>Table1[[#This Row],[ODOMETER START]]+Table1[[#This Row],[MILES DRIVEN]]</f>
        <v>151767</v>
      </c>
      <c r="H23" s="6">
        <v>0.67</v>
      </c>
      <c r="I23" s="6">
        <f>Table1[[#This Row],[MILES DRIVEN]]*Table1[[#This Row],[STANDARD MILEAGE RATE 2024]]</f>
        <v>132.66</v>
      </c>
    </row>
    <row r="24" spans="1:9" x14ac:dyDescent="0.25">
      <c r="A24" s="3">
        <v>23</v>
      </c>
      <c r="B24" s="4">
        <v>45210</v>
      </c>
      <c r="C24" s="4">
        <f>Table1[[#This Row],[PAY DATE]]-10</f>
        <v>45200</v>
      </c>
      <c r="D24" s="4">
        <f>Table1[[#This Row],[DATE FROM]]+6</f>
        <v>45206</v>
      </c>
      <c r="E24" s="3">
        <v>62</v>
      </c>
      <c r="F24" s="3">
        <v>151770</v>
      </c>
      <c r="G24" s="3">
        <f>Table1[[#This Row],[ODOMETER START]]+Table1[[#This Row],[MILES DRIVEN]]</f>
        <v>151832</v>
      </c>
      <c r="H24" s="6">
        <v>0.67</v>
      </c>
      <c r="I24" s="6">
        <f>Table1[[#This Row],[MILES DRIVEN]]*Table1[[#This Row],[STANDARD MILEAGE RATE 2024]]</f>
        <v>41.54</v>
      </c>
    </row>
    <row r="25" spans="1:9" x14ac:dyDescent="0.25">
      <c r="A25" s="3"/>
      <c r="B25" s="3"/>
      <c r="C25" s="4"/>
      <c r="D25" s="4"/>
      <c r="E25" s="3"/>
      <c r="F25" s="3"/>
      <c r="G25" s="7"/>
      <c r="H25" s="3" t="s">
        <v>8</v>
      </c>
      <c r="I25" s="6">
        <f>SUM(I2:I24)</f>
        <v>2894.4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Rajure, Srinath</dc:creator>
  <cp:lastModifiedBy>Rajure, Srinath</cp:lastModifiedBy>
  <dcterms:created xsi:type="dcterms:W3CDTF">2024-03-11T19:21:31Z</dcterms:created>
  <dcterms:modified xsi:type="dcterms:W3CDTF">2024-03-11T21:05:15Z</dcterms:modified>
</cp:coreProperties>
</file>