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360" yWindow="600" windowWidth="24615" windowHeight="11445"/>
  </bookViews>
  <sheets>
    <sheet name="all transactions" sheetId="1" r:id="rId1"/>
    <sheet name="removing duplicate CRM RSU tran" sheetId="2" r:id="rId2"/>
    <sheet name="Sheet1" sheetId="3" r:id="rId3"/>
  </sheets>
  <definedNames>
    <definedName name="_xlnm._FilterDatabase" localSheetId="0" hidden="1">'all transactions'!$B$2:$M$49</definedName>
    <definedName name="_xlnm._FilterDatabase" localSheetId="1" hidden="1">'removing duplicate CRM RSU tran'!$A$1:$W$40</definedName>
  </definedNames>
  <calcPr calcId="124519"/>
  <pivotCaches>
    <pivotCache cacheId="4" r:id="rId4"/>
    <pivotCache cacheId="5" r:id="rId5"/>
  </pivotCaches>
</workbook>
</file>

<file path=xl/calcChain.xml><?xml version="1.0" encoding="utf-8"?>
<calcChain xmlns="http://schemas.openxmlformats.org/spreadsheetml/2006/main">
  <c r="G49" i="2"/>
  <c r="J20" i="3"/>
  <c r="H20"/>
  <c r="I68" i="2"/>
  <c r="J60"/>
  <c r="J42"/>
</calcChain>
</file>

<file path=xl/sharedStrings.xml><?xml version="1.0" encoding="utf-8"?>
<sst xmlns="http://schemas.openxmlformats.org/spreadsheetml/2006/main" count="446" uniqueCount="43">
  <si>
    <t>Symbol</t>
  </si>
  <si>
    <t>Qty #</t>
  </si>
  <si>
    <t>Date Added</t>
  </si>
  <si>
    <t>Cost / Share</t>
  </si>
  <si>
    <t>Total Cost</t>
  </si>
  <si>
    <t>Date</t>
  </si>
  <si>
    <t>Price / Share</t>
  </si>
  <si>
    <t>Proceeds</t>
  </si>
  <si>
    <t>Gain $</t>
  </si>
  <si>
    <t>Deferred Loss $</t>
  </si>
  <si>
    <t>Term</t>
  </si>
  <si>
    <t>Lot Selection</t>
  </si>
  <si>
    <t>AAPL</t>
  </si>
  <si>
    <t>--</t>
  </si>
  <si>
    <t>Short</t>
  </si>
  <si>
    <t>Sell</t>
  </si>
  <si>
    <t>FIFO</t>
  </si>
  <si>
    <t>CRM</t>
  </si>
  <si>
    <t>Mixed</t>
  </si>
  <si>
    <t>Specific Lot</t>
  </si>
  <si>
    <t>Long</t>
  </si>
  <si>
    <t>DBX</t>
  </si>
  <si>
    <t>DOCU</t>
  </si>
  <si>
    <t>GOOGL</t>
  </si>
  <si>
    <t>MSFT</t>
  </si>
  <si>
    <t>PINS</t>
  </si>
  <si>
    <t>PTON</t>
  </si>
  <si>
    <t>PYPL</t>
  </si>
  <si>
    <t>TSM</t>
  </si>
  <si>
    <t>Total</t>
  </si>
  <si>
    <t>longterm gains</t>
  </si>
  <si>
    <t>short term gains</t>
  </si>
  <si>
    <t>long term losses</t>
  </si>
  <si>
    <t>proceeds</t>
  </si>
  <si>
    <t>Cost</t>
  </si>
  <si>
    <t>Row Labels</t>
  </si>
  <si>
    <t>Grand Total</t>
  </si>
  <si>
    <t>Sum of Proceeds</t>
  </si>
  <si>
    <t>Values</t>
  </si>
  <si>
    <t>Sum of Total Cost</t>
  </si>
  <si>
    <t>Sum of Gain $</t>
  </si>
  <si>
    <t>ETRADE</t>
  </si>
  <si>
    <t>MORGAN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</si>
</sst>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/>
    <xf numFmtId="14" fontId="2" fillId="0" borderId="0" xfId="0" applyNumberFormat="1" applyFont="1" applyAlignment="1"/>
    <xf numFmtId="14" fontId="2" fillId="0" borderId="0" xfId="0" applyNumberFormat="1" applyFont="1" applyAlignment="1"/>
    <xf numFmtId="164" fontId="2" fillId="0" borderId="0" xfId="0" applyNumberFormat="1" applyFont="1" applyAlignment="1"/>
    <xf numFmtId="4" fontId="2" fillId="0" borderId="0" xfId="0" applyNumberFormat="1" applyFont="1"/>
    <xf numFmtId="4" fontId="0" fillId="0" borderId="0" xfId="0" applyNumberFormat="1" applyFont="1" applyAlignment="1"/>
    <xf numFmtId="0" fontId="0" fillId="0" borderId="0" xfId="0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2" fillId="3" borderId="0" xfId="0" applyFont="1" applyFill="1" applyAlignment="1"/>
    <xf numFmtId="0" fontId="0" fillId="3" borderId="0" xfId="0" applyFont="1" applyFill="1" applyAlignment="1"/>
    <xf numFmtId="14" fontId="2" fillId="3" borderId="0" xfId="0" applyNumberFormat="1" applyFont="1" applyFill="1" applyAlignment="1"/>
    <xf numFmtId="0" fontId="0" fillId="3" borderId="0" xfId="0" applyFont="1" applyFill="1" applyAlignment="1">
      <alignment horizontal="left"/>
    </xf>
    <xf numFmtId="0" fontId="0" fillId="3" borderId="0" xfId="0" applyNumberFormat="1" applyFont="1" applyFill="1" applyAlignment="1"/>
    <xf numFmtId="4" fontId="2" fillId="3" borderId="0" xfId="0" applyNumberFormat="1" applyFont="1" applyFill="1" applyAlignment="1"/>
    <xf numFmtId="0" fontId="3" fillId="0" borderId="0" xfId="0" applyFont="1" applyAlignment="1"/>
    <xf numFmtId="4" fontId="2" fillId="2" borderId="0" xfId="0" applyNumberFormat="1" applyFont="1" applyFill="1" applyAlignment="1"/>
    <xf numFmtId="0" fontId="2" fillId="2" borderId="0" xfId="0" applyFont="1" applyFill="1" applyAlignment="1"/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373.313050231482" createdVersion="3" refreshedVersion="3" minRefreshableVersion="3" recordCount="47">
  <cacheSource type="worksheet">
    <worksheetSource ref="B2:M49" sheet="all transactions"/>
  </cacheSource>
  <cacheFields count="12">
    <cacheField name="Symbol" numFmtId="0">
      <sharedItems count="12">
        <s v="AAPL"/>
        <s v="Sell"/>
        <s v="CRM"/>
        <s v="DBX"/>
        <s v="DOCU"/>
        <s v="GOOGL"/>
        <s v="MSFT"/>
        <s v="PINS"/>
        <s v="PTON"/>
        <s v="PYPL"/>
        <s v="TSM"/>
        <s v="Total"/>
      </sharedItems>
    </cacheField>
    <cacheField name="Qty #" numFmtId="0">
      <sharedItems containsString="0" containsBlank="1" containsNumber="1" minValue="0.20200000000000001" maxValue="500"/>
    </cacheField>
    <cacheField name="Date Added" numFmtId="0">
      <sharedItems containsDate="1" containsBlank="1" containsMixedTypes="1" minDate="2020-12-15T00:00:00" maxDate="2023-12-23T00:00:00"/>
    </cacheField>
    <cacheField name="Cost / Share" numFmtId="0">
      <sharedItems containsBlank="1" containsMixedTypes="1" containsNumber="1" minValue="0" maxValue="251"/>
    </cacheField>
    <cacheField name="Total Cost" numFmtId="0">
      <sharedItems containsSemiMixedTypes="0" containsString="0" containsNumber="1" minValue="0" maxValue="67105.62"/>
    </cacheField>
    <cacheField name="Date" numFmtId="0">
      <sharedItems containsDate="1" containsBlank="1" containsMixedTypes="1" minDate="2023-03-16T00:00:00" maxDate="2023-12-27T00:00:00"/>
    </cacheField>
    <cacheField name="Price / Share" numFmtId="0">
      <sharedItems containsBlank="1" containsMixedTypes="1" containsNumber="1" minValue="5.9989999999999997" maxValue="324.99700000000001"/>
    </cacheField>
    <cacheField name="Proceeds" numFmtId="0">
      <sharedItems containsSemiMixedTypes="0" containsString="0" containsNumber="1" minValue="20.61" maxValue="83166.44"/>
    </cacheField>
    <cacheField name="Gain $" numFmtId="0">
      <sharedItems containsSemiMixedTypes="0" containsString="0" containsNumber="1" minValue="-10966.86" maxValue="28373.29"/>
    </cacheField>
    <cacheField name="Deferred Loss $" numFmtId="0">
      <sharedItems containsMixedTypes="1" containsNumber="1" minValue="-391.84" maxValue="0"/>
    </cacheField>
    <cacheField name="Term" numFmtId="0">
      <sharedItems containsBlank="1"/>
    </cacheField>
    <cacheField name="Lot Selection" numFmtId="0">
      <sharedItems containsBlank="1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5373.313764699073" createdVersion="3" refreshedVersion="3" minRefreshableVersion="3" recordCount="39">
  <cacheSource type="worksheet">
    <worksheetSource ref="B1:M40" sheet="removing duplicate CRM RSU tran"/>
  </cacheSource>
  <cacheFields count="12">
    <cacheField name="Symbol" numFmtId="0">
      <sharedItems count="12">
        <s v="AAPL"/>
        <s v="Sell"/>
        <s v="CRM"/>
        <s v="DBX"/>
        <s v="DOCU"/>
        <s v="GOOGL"/>
        <s v="MSFT"/>
        <s v="PINS"/>
        <s v="PTON"/>
        <s v="PYPL"/>
        <s v="TSM"/>
        <s v="Total"/>
      </sharedItems>
    </cacheField>
    <cacheField name="Qty #" numFmtId="0">
      <sharedItems containsString="0" containsBlank="1" containsNumber="1" minValue="0.20200000000000001" maxValue="500"/>
    </cacheField>
    <cacheField name="Date Added" numFmtId="0">
      <sharedItems containsDate="1" containsBlank="1" containsMixedTypes="1" minDate="2020-12-15T00:00:00" maxDate="2023-10-13T00:00:00"/>
    </cacheField>
    <cacheField name="Cost / Share" numFmtId="0">
      <sharedItems containsBlank="1" containsMixedTypes="1" containsNumber="1" minValue="5.12" maxValue="251"/>
    </cacheField>
    <cacheField name="Total Cost" numFmtId="0">
      <sharedItems containsString="0" containsBlank="1" containsNumber="1" minValue="18.37" maxValue="67105.62" count="32">
        <n v="5040"/>
        <m/>
        <n v="8204.68"/>
        <n v="1780.49"/>
        <n v="2800"/>
        <n v="2300"/>
        <n v="18232.32"/>
        <n v="2700"/>
        <n v="3702.3"/>
        <n v="2860.02"/>
        <n v="2970"/>
        <n v="6000"/>
        <n v="5020"/>
        <n v="1112.5"/>
        <n v="13966.76"/>
        <n v="2705.22"/>
        <n v="165"/>
        <n v="543.66"/>
        <n v="128"/>
        <n v="268.43"/>
        <n v="877.45"/>
        <n v="1704"/>
        <n v="3600"/>
        <n v="250"/>
        <n v="513"/>
        <n v="512"/>
        <n v="3525"/>
        <n v="5123.87"/>
        <n v="20.63"/>
        <n v="5084.87"/>
        <n v="18.37"/>
        <n v="67105.62"/>
      </sharedItems>
    </cacheField>
    <cacheField name="Date" numFmtId="0">
      <sharedItems containsDate="1" containsBlank="1" containsMixedTypes="1" minDate="2023-03-16T00:00:00" maxDate="2023-12-22T00:00:00"/>
    </cacheField>
    <cacheField name="Price / Share" numFmtId="0">
      <sharedItems containsBlank="1" containsMixedTypes="1" containsNumber="1" minValue="5.9989999999999997" maxValue="324.99700000000001"/>
    </cacheField>
    <cacheField name="Proceeds" numFmtId="0">
      <sharedItems containsString="0" containsBlank="1" containsNumber="1" minValue="20.61" maxValue="83166.44" count="31">
        <n v="6240.54"/>
        <m/>
        <n v="19687.77"/>
        <n v="2590.2199999999998"/>
        <n v="2768.96"/>
        <n v="530.79"/>
        <n v="18870.32"/>
        <n v="2308.1799999999998"/>
        <n v="3929.96"/>
        <n v="2619.98"/>
        <n v="3462.26"/>
        <n v="6549.94"/>
        <n v="6499.94"/>
        <n v="874.99"/>
        <n v="2999.9"/>
        <n v="120"/>
        <n v="66"/>
        <n v="233.99"/>
        <n v="96"/>
        <n v="203.99"/>
        <n v="299.99"/>
        <n v="425.99"/>
        <n v="179.99"/>
        <n v="599.98"/>
        <n v="60"/>
        <n v="113.99"/>
        <n v="899.99"/>
        <n v="5122.5600000000004"/>
        <n v="20.61"/>
        <n v="5081.34"/>
        <n v="83166.44"/>
      </sharedItems>
    </cacheField>
    <cacheField name="Gain $" numFmtId="0">
      <sharedItems containsString="0" containsBlank="1" containsNumber="1" minValue="-10966.86" maxValue="16452.669999999998" count="32">
        <n v="1200.54"/>
        <m/>
        <n v="11483.09"/>
        <n v="809.73"/>
        <n v="-31.04"/>
        <n v="-1769.21"/>
        <n v="1029.82"/>
        <n v="0"/>
        <n v="227.66"/>
        <n v="-240.04"/>
        <n v="492.26"/>
        <n v="549.94000000000005"/>
        <n v="1479.94"/>
        <n v="-237.51"/>
        <n v="-10966.86"/>
        <n v="-2585.2199999999998"/>
        <n v="-99"/>
        <n v="-309.67"/>
        <n v="-32"/>
        <n v="-64.44"/>
        <n v="-577.46"/>
        <n v="-1278.01"/>
        <n v="-3420.01"/>
        <n v="-2100.02"/>
        <n v="-190"/>
        <n v="-399.01"/>
        <n v="87.98"/>
        <n v="-2625.01"/>
        <n v="-1.29"/>
        <n v="-3.53"/>
        <n v="2.2400000000000002"/>
        <n v="16452.669999999998"/>
      </sharedItems>
    </cacheField>
    <cacheField name="Deferred Loss $" numFmtId="0">
      <sharedItems containsBlank="1" containsMixedTypes="1" containsNumber="1" minValue="-391.84" maxValue="0"/>
    </cacheField>
    <cacheField name="Term" numFmtId="0">
      <sharedItems containsBlank="1"/>
    </cacheField>
    <cacheField name="Lot Select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n v="40"/>
    <s v="--"/>
    <s v="--"/>
    <n v="5040"/>
    <s v="--"/>
    <s v="--"/>
    <n v="6240.54"/>
    <n v="1200.54"/>
    <n v="0"/>
    <s v="Short"/>
    <s v="--"/>
  </r>
  <r>
    <x v="1"/>
    <n v="40"/>
    <d v="2023-01-03T00:00:00"/>
    <n v="126"/>
    <n v="5040"/>
    <d v="2023-03-16T00:00:00"/>
    <n v="156.01400000000001"/>
    <n v="6240.54"/>
    <n v="1200.54"/>
    <n v="0"/>
    <s v="Short"/>
    <s v="FIFO"/>
  </r>
  <r>
    <x v="2"/>
    <n v="165"/>
    <s v="--"/>
    <s v="--"/>
    <n v="9985.17"/>
    <s v="--"/>
    <s v="--"/>
    <n v="38358.46"/>
    <n v="28373.29"/>
    <n v="0"/>
    <s v="Mixed"/>
    <s v="--"/>
  </r>
  <r>
    <x v="1"/>
    <n v="4"/>
    <d v="2023-03-22T00:00:00"/>
    <n v="0"/>
    <n v="0"/>
    <d v="2023-03-23T00:00:00"/>
    <n v="187.82900000000001"/>
    <n v="751.32"/>
    <n v="751.32"/>
    <n v="0"/>
    <s v="Short"/>
    <s v="Specific Lot"/>
  </r>
  <r>
    <x v="1"/>
    <n v="4"/>
    <d v="2023-12-22T00:00:00"/>
    <n v="0"/>
    <n v="0"/>
    <d v="2023-12-26T00:00:00"/>
    <n v="264.98"/>
    <n v="1059.92"/>
    <n v="1059.92"/>
    <n v="0"/>
    <s v="Short"/>
    <s v="Specific Lot"/>
  </r>
  <r>
    <x v="1"/>
    <n v="74"/>
    <d v="2022-12-15T00:00:00"/>
    <n v="110.874"/>
    <n v="8204.68"/>
    <d v="2023-12-21T00:00:00"/>
    <n v="266.05099999999999"/>
    <n v="19687.77"/>
    <n v="11483.09"/>
    <n v="0"/>
    <s v="Long"/>
    <s v="Specific Lot"/>
  </r>
  <r>
    <x v="1"/>
    <n v="4"/>
    <d v="2023-09-22T00:00:00"/>
    <n v="0"/>
    <n v="0"/>
    <d v="2023-09-25T00:00:00"/>
    <n v="204.803"/>
    <n v="819.21"/>
    <n v="819.21"/>
    <n v="0"/>
    <s v="Short"/>
    <s v="Specific Lot"/>
  </r>
  <r>
    <x v="1"/>
    <n v="8"/>
    <d v="2023-09-22T00:00:00"/>
    <n v="0"/>
    <n v="0"/>
    <d v="2023-09-25T00:00:00"/>
    <n v="204.803"/>
    <n v="1638.42"/>
    <n v="1638.42"/>
    <n v="0"/>
    <s v="Short"/>
    <s v="Specific Lot"/>
  </r>
  <r>
    <x v="1"/>
    <n v="9"/>
    <d v="2023-06-22T00:00:00"/>
    <n v="0"/>
    <n v="0"/>
    <d v="2023-06-23T00:00:00"/>
    <n v="209.274"/>
    <n v="1883.46"/>
    <n v="1883.46"/>
    <n v="0"/>
    <s v="Short"/>
    <s v="Specific Lot"/>
  </r>
  <r>
    <x v="1"/>
    <n v="5"/>
    <d v="2023-06-22T00:00:00"/>
    <n v="0"/>
    <n v="0"/>
    <d v="2023-06-23T00:00:00"/>
    <n v="209.273"/>
    <n v="1046.3699999999999"/>
    <n v="1046.3699999999999"/>
    <n v="0"/>
    <s v="Short"/>
    <s v="Specific Lot"/>
  </r>
  <r>
    <x v="1"/>
    <n v="13"/>
    <d v="2020-12-15T00:00:00"/>
    <n v="136.96100000000001"/>
    <n v="1780.49"/>
    <d v="2023-03-31T00:00:00"/>
    <n v="199.24700000000001"/>
    <n v="2590.2199999999998"/>
    <n v="809.73"/>
    <n v="0"/>
    <s v="Long"/>
    <s v="Specific Lot"/>
  </r>
  <r>
    <x v="1"/>
    <n v="36"/>
    <d v="2023-03-22T00:00:00"/>
    <n v="0"/>
    <n v="0"/>
    <d v="2023-03-23T00:00:00"/>
    <n v="187.83199999999999"/>
    <n v="6761.94"/>
    <n v="6761.94"/>
    <n v="0"/>
    <s v="Short"/>
    <s v="Specific Lot"/>
  </r>
  <r>
    <x v="1"/>
    <n v="8"/>
    <d v="2023-12-22T00:00:00"/>
    <n v="0"/>
    <n v="0"/>
    <d v="2023-12-26T00:00:00"/>
    <n v="264.98"/>
    <n v="2119.84"/>
    <n v="2119.84"/>
    <n v="0"/>
    <s v="Short"/>
    <s v="Specific Lot"/>
  </r>
  <r>
    <x v="3"/>
    <n v="100"/>
    <s v="--"/>
    <s v="--"/>
    <n v="2800"/>
    <s v="--"/>
    <s v="--"/>
    <n v="2768.96"/>
    <n v="-31.04"/>
    <n v="0"/>
    <s v="Long"/>
    <s v="--"/>
  </r>
  <r>
    <x v="1"/>
    <n v="100"/>
    <d v="2021-11-05T00:00:00"/>
    <n v="28"/>
    <n v="2800"/>
    <d v="2023-07-17T00:00:00"/>
    <n v="27.69"/>
    <n v="2768.96"/>
    <n v="-31.04"/>
    <n v="0"/>
    <s v="Long"/>
    <s v="FIFO"/>
  </r>
  <r>
    <x v="4"/>
    <n v="10"/>
    <s v="--"/>
    <s v="--"/>
    <n v="2300"/>
    <s v="--"/>
    <s v="--"/>
    <n v="530.79"/>
    <n v="-1769.21"/>
    <n v="0"/>
    <s v="Long"/>
    <s v="--"/>
  </r>
  <r>
    <x v="1"/>
    <n v="10"/>
    <d v="2021-12-02T00:00:00"/>
    <n v="230"/>
    <n v="2300"/>
    <d v="2023-07-18T00:00:00"/>
    <n v="53.079000000000001"/>
    <n v="530.79"/>
    <n v="-1769.21"/>
    <n v="0"/>
    <s v="Long"/>
    <s v="FIFO"/>
  </r>
  <r>
    <x v="5"/>
    <n v="150"/>
    <s v="--"/>
    <s v="--"/>
    <n v="18232.32"/>
    <s v="--"/>
    <s v="--"/>
    <n v="18870.32"/>
    <n v="1029.82"/>
    <n v="-391.82"/>
    <s v="Mixed"/>
    <s v="--"/>
  </r>
  <r>
    <x v="1"/>
    <n v="20"/>
    <d v="2022-02-16T00:00:00"/>
    <n v="135"/>
    <n v="2700"/>
    <d v="2023-05-11T00:00:00"/>
    <n v="115.40900000000001"/>
    <n v="2308.1799999999998"/>
    <n v="0"/>
    <n v="-391.82"/>
    <s v="Long"/>
    <s v="FIFO"/>
  </r>
  <r>
    <x v="1"/>
    <n v="30"/>
    <d v="2023-05-19T00:00:00"/>
    <n v="123.41"/>
    <n v="3702.3"/>
    <d v="2023-08-07T00:00:00"/>
    <n v="130.999"/>
    <n v="3929.96"/>
    <n v="227.66"/>
    <n v="0"/>
    <s v="Short"/>
    <s v="FIFO"/>
  </r>
  <r>
    <x v="1"/>
    <n v="20"/>
    <d v="2022-02-16T00:00:00"/>
    <n v="143.001"/>
    <n v="2860.02"/>
    <d v="2023-08-07T00:00:00"/>
    <n v="130.999"/>
    <n v="2619.98"/>
    <n v="-240.04"/>
    <s v="--"/>
    <s v="Long"/>
    <s v="FIFO"/>
  </r>
  <r>
    <x v="1"/>
    <n v="30"/>
    <d v="2023-02-08T00:00:00"/>
    <n v="99"/>
    <n v="2970"/>
    <d v="2023-05-11T00:00:00"/>
    <n v="115.40900000000001"/>
    <n v="3462.26"/>
    <n v="492.26"/>
    <n v="0"/>
    <s v="Short"/>
    <s v="FIFO"/>
  </r>
  <r>
    <x v="1"/>
    <n v="50"/>
    <d v="2023-05-24T00:00:00"/>
    <n v="120"/>
    <n v="6000"/>
    <d v="2023-08-07T00:00:00"/>
    <n v="130.999"/>
    <n v="6549.94"/>
    <n v="549.94000000000005"/>
    <s v="--"/>
    <s v="Short"/>
    <s v="FIFO"/>
  </r>
  <r>
    <x v="6"/>
    <n v="20"/>
    <s v="--"/>
    <s v="--"/>
    <n v="5020"/>
    <s v="--"/>
    <s v="--"/>
    <n v="6499.94"/>
    <n v="1479.94"/>
    <n v="0"/>
    <s v="Short"/>
    <s v="--"/>
  </r>
  <r>
    <x v="1"/>
    <n v="20"/>
    <d v="2023-02-23T00:00:00"/>
    <n v="251"/>
    <n v="5020"/>
    <d v="2023-05-25T00:00:00"/>
    <n v="324.99700000000001"/>
    <n v="6499.94"/>
    <n v="1479.94"/>
    <n v="0"/>
    <s v="Short"/>
    <s v="FIFO"/>
  </r>
  <r>
    <x v="7"/>
    <n v="25"/>
    <s v="--"/>
    <s v="--"/>
    <n v="1112.5"/>
    <s v="--"/>
    <s v="--"/>
    <n v="874.99"/>
    <n v="-237.51"/>
    <n v="0"/>
    <s v="Long"/>
    <s v="--"/>
  </r>
  <r>
    <x v="1"/>
    <n v="25"/>
    <d v="2021-11-01T00:00:00"/>
    <n v="44.5"/>
    <n v="1112.5"/>
    <d v="2023-12-01T00:00:00"/>
    <n v="35"/>
    <n v="874.99"/>
    <n v="-237.51"/>
    <n v="0"/>
    <s v="Long"/>
    <s v="FIFO"/>
  </r>
  <r>
    <x v="8"/>
    <n v="500"/>
    <s v="--"/>
    <s v="--"/>
    <n v="13966.76"/>
    <s v="--"/>
    <s v="--"/>
    <n v="2999.9"/>
    <n v="-10966.86"/>
    <n v="0"/>
    <s v="Mixed"/>
    <s v="--"/>
  </r>
  <r>
    <x v="1"/>
    <n v="20"/>
    <d v="2021-02-17T00:00:00"/>
    <n v="135.261"/>
    <n v="2705.22"/>
    <d v="2023-11-29T00:00:00"/>
    <n v="6"/>
    <n v="120"/>
    <n v="-2585.2199999999998"/>
    <n v="0"/>
    <s v="Long"/>
    <s v="FIFO"/>
  </r>
  <r>
    <x v="1"/>
    <n v="11"/>
    <d v="2022-05-09T00:00:00"/>
    <n v="15"/>
    <n v="165"/>
    <d v="2023-11-29T00:00:00"/>
    <n v="6"/>
    <n v="66"/>
    <n v="-99"/>
    <n v="0"/>
    <s v="Long"/>
    <s v="FIFO"/>
  </r>
  <r>
    <x v="1"/>
    <n v="39"/>
    <d v="2022-05-23T00:00:00"/>
    <n v="13.94"/>
    <n v="543.66"/>
    <d v="2023-11-29T00:00:00"/>
    <n v="6"/>
    <n v="233.99"/>
    <n v="-309.67"/>
    <n v="0"/>
    <s v="Long"/>
    <s v="FIFO"/>
  </r>
  <r>
    <x v="1"/>
    <n v="16"/>
    <d v="2022-12-28T00:00:00"/>
    <n v="8"/>
    <n v="128"/>
    <d v="2023-11-29T00:00:00"/>
    <n v="6"/>
    <n v="96"/>
    <n v="-32"/>
    <n v="0"/>
    <s v="Short"/>
    <s v="FIFO"/>
  </r>
  <r>
    <x v="1"/>
    <n v="34"/>
    <d v="2022-12-30T00:00:00"/>
    <n v="7.8949999999999996"/>
    <n v="268.43"/>
    <d v="2023-11-29T00:00:00"/>
    <n v="6"/>
    <n v="203.99"/>
    <n v="-64.44"/>
    <n v="0"/>
    <s v="Short"/>
    <s v="FIFO"/>
  </r>
  <r>
    <x v="1"/>
    <n v="50"/>
    <d v="2022-04-29T00:00:00"/>
    <n v="17.548999999999999"/>
    <n v="877.45"/>
    <d v="2023-11-29T00:00:00"/>
    <n v="6"/>
    <n v="299.99"/>
    <n v="-577.46"/>
    <n v="0"/>
    <s v="Long"/>
    <s v="FIFO"/>
  </r>
  <r>
    <x v="1"/>
    <n v="71"/>
    <d v="2022-04-12T00:00:00"/>
    <n v="24"/>
    <n v="1704"/>
    <d v="2023-11-29T00:00:00"/>
    <n v="6"/>
    <n v="425.99"/>
    <n v="-1278.01"/>
    <n v="0"/>
    <s v="Long"/>
    <s v="FIFO"/>
  </r>
  <r>
    <x v="1"/>
    <n v="30"/>
    <d v="2021-07-22T00:00:00"/>
    <n v="120"/>
    <n v="3600"/>
    <d v="2023-11-29T00:00:00"/>
    <n v="6"/>
    <n v="179.99"/>
    <n v="-3420.01"/>
    <n v="0"/>
    <s v="Long"/>
    <s v="FIFO"/>
  </r>
  <r>
    <x v="1"/>
    <n v="100"/>
    <d v="2022-01-25T00:00:00"/>
    <n v="27"/>
    <n v="2700"/>
    <d v="2023-11-29T00:00:00"/>
    <n v="6"/>
    <n v="599.98"/>
    <n v="-2100.02"/>
    <n v="0"/>
    <s v="Long"/>
    <s v="FIFO"/>
  </r>
  <r>
    <x v="1"/>
    <n v="10"/>
    <d v="2022-02-03T00:00:00"/>
    <n v="25"/>
    <n v="250"/>
    <d v="2023-11-29T00:00:00"/>
    <n v="6"/>
    <n v="60"/>
    <n v="-190"/>
    <n v="0"/>
    <s v="Long"/>
    <s v="FIFO"/>
  </r>
  <r>
    <x v="1"/>
    <n v="19"/>
    <d v="2022-02-23T00:00:00"/>
    <n v="27"/>
    <n v="513"/>
    <d v="2023-11-29T00:00:00"/>
    <n v="5.9989999999999997"/>
    <n v="113.99"/>
    <n v="-399.01"/>
    <n v="0"/>
    <s v="Long"/>
    <s v="FIFO"/>
  </r>
  <r>
    <x v="1"/>
    <n v="100"/>
    <d v="2023-08-23T00:00:00"/>
    <n v="5.12"/>
    <n v="512"/>
    <d v="2023-11-29T00:00:00"/>
    <n v="6"/>
    <n v="599.98"/>
    <n v="87.98"/>
    <n v="0"/>
    <s v="Short"/>
    <s v="FIFO"/>
  </r>
  <r>
    <x v="9"/>
    <n v="15"/>
    <s v="--"/>
    <s v="--"/>
    <n v="3525"/>
    <s v="--"/>
    <s v="--"/>
    <n v="899.99"/>
    <n v="-2625.01"/>
    <n v="0"/>
    <s v="Long"/>
    <s v="--"/>
  </r>
  <r>
    <x v="1"/>
    <n v="15"/>
    <d v="2021-10-27T00:00:00"/>
    <n v="235"/>
    <n v="3525"/>
    <d v="2023-11-29T00:00:00"/>
    <n v="59.999000000000002"/>
    <n v="899.99"/>
    <n v="-2625.01"/>
    <n v="0"/>
    <s v="Long"/>
    <s v="FIFO"/>
  </r>
  <r>
    <x v="10"/>
    <n v="50.201999999999998"/>
    <s v="--"/>
    <s v="--"/>
    <n v="5123.87"/>
    <s v="--"/>
    <s v="--"/>
    <n v="5122.5600000000004"/>
    <n v="-1.29"/>
    <n v="-0.02"/>
    <s v="Short"/>
    <s v="--"/>
  </r>
  <r>
    <x v="1"/>
    <n v="0.20200000000000001"/>
    <d v="2023-07-18T00:00:00"/>
    <n v="102.129"/>
    <n v="20.63"/>
    <d v="2023-12-21T00:00:00"/>
    <n v="102.03"/>
    <n v="20.61"/>
    <n v="0"/>
    <n v="-0.02"/>
    <s v="Short"/>
    <s v="FIFO"/>
  </r>
  <r>
    <x v="1"/>
    <n v="49.798000000000002"/>
    <d v="2023-07-18T00:00:00"/>
    <n v="102.11"/>
    <n v="5084.87"/>
    <d v="2023-12-21T00:00:00"/>
    <n v="102.039"/>
    <n v="5081.34"/>
    <n v="-3.53"/>
    <n v="0"/>
    <s v="Short"/>
    <s v="FIFO"/>
  </r>
  <r>
    <x v="1"/>
    <n v="0.20200000000000001"/>
    <d v="2023-10-12T00:00:00"/>
    <n v="90.941000000000003"/>
    <n v="18.37"/>
    <d v="2023-12-21T00:00:00"/>
    <n v="102.03"/>
    <n v="20.61"/>
    <n v="2.2400000000000002"/>
    <n v="0"/>
    <s v="Short"/>
    <s v="FIFO"/>
  </r>
  <r>
    <x v="11"/>
    <m/>
    <m/>
    <m/>
    <n v="67105.62"/>
    <m/>
    <m/>
    <n v="83166.44"/>
    <n v="16452.669999999998"/>
    <n v="-391.84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x v="0"/>
    <n v="40"/>
    <s v="--"/>
    <s v="--"/>
    <x v="0"/>
    <s v="--"/>
    <s v="--"/>
    <x v="0"/>
    <x v="0"/>
    <n v="0"/>
    <s v="Short"/>
    <s v="--"/>
  </r>
  <r>
    <x v="1"/>
    <n v="40"/>
    <d v="2023-01-03T00:00:00"/>
    <n v="126"/>
    <x v="0"/>
    <d v="2023-03-16T00:00:00"/>
    <n v="156.01400000000001"/>
    <x v="0"/>
    <x v="0"/>
    <n v="0"/>
    <s v="Short"/>
    <s v="FIFO"/>
  </r>
  <r>
    <x v="2"/>
    <m/>
    <m/>
    <m/>
    <x v="1"/>
    <m/>
    <m/>
    <x v="1"/>
    <x v="1"/>
    <m/>
    <m/>
    <m/>
  </r>
  <r>
    <x v="1"/>
    <n v="74"/>
    <d v="2022-12-15T00:00:00"/>
    <n v="110.874"/>
    <x v="2"/>
    <d v="2023-12-21T00:00:00"/>
    <n v="266.05099999999999"/>
    <x v="2"/>
    <x v="2"/>
    <n v="0"/>
    <s v="Long"/>
    <s v="Specific Lot"/>
  </r>
  <r>
    <x v="1"/>
    <n v="13"/>
    <d v="2020-12-15T00:00:00"/>
    <n v="136.96100000000001"/>
    <x v="3"/>
    <d v="2023-03-31T00:00:00"/>
    <n v="199.24700000000001"/>
    <x v="3"/>
    <x v="3"/>
    <n v="0"/>
    <s v="Long"/>
    <s v="Specific Lot"/>
  </r>
  <r>
    <x v="3"/>
    <n v="100"/>
    <s v="--"/>
    <s v="--"/>
    <x v="4"/>
    <s v="--"/>
    <s v="--"/>
    <x v="4"/>
    <x v="4"/>
    <n v="0"/>
    <s v="Long"/>
    <s v="--"/>
  </r>
  <r>
    <x v="1"/>
    <n v="100"/>
    <d v="2021-11-05T00:00:00"/>
    <n v="28"/>
    <x v="4"/>
    <d v="2023-07-17T00:00:00"/>
    <n v="27.69"/>
    <x v="4"/>
    <x v="4"/>
    <n v="0"/>
    <s v="Long"/>
    <s v="FIFO"/>
  </r>
  <r>
    <x v="4"/>
    <n v="10"/>
    <s v="--"/>
    <s v="--"/>
    <x v="5"/>
    <s v="--"/>
    <s v="--"/>
    <x v="5"/>
    <x v="5"/>
    <n v="0"/>
    <s v="Long"/>
    <s v="--"/>
  </r>
  <r>
    <x v="1"/>
    <n v="10"/>
    <d v="2021-12-02T00:00:00"/>
    <n v="230"/>
    <x v="5"/>
    <d v="2023-07-18T00:00:00"/>
    <n v="53.079000000000001"/>
    <x v="5"/>
    <x v="5"/>
    <n v="0"/>
    <s v="Long"/>
    <s v="FIFO"/>
  </r>
  <r>
    <x v="5"/>
    <n v="150"/>
    <s v="--"/>
    <s v="--"/>
    <x v="6"/>
    <s v="--"/>
    <s v="--"/>
    <x v="6"/>
    <x v="6"/>
    <n v="-391.82"/>
    <s v="Mixed"/>
    <s v="--"/>
  </r>
  <r>
    <x v="1"/>
    <n v="20"/>
    <d v="2022-02-16T00:00:00"/>
    <n v="135"/>
    <x v="7"/>
    <d v="2023-05-11T00:00:00"/>
    <n v="115.40900000000001"/>
    <x v="7"/>
    <x v="7"/>
    <n v="-391.82"/>
    <s v="Long"/>
    <s v="FIFO"/>
  </r>
  <r>
    <x v="1"/>
    <n v="30"/>
    <d v="2023-05-19T00:00:00"/>
    <n v="123.41"/>
    <x v="8"/>
    <d v="2023-08-07T00:00:00"/>
    <n v="130.999"/>
    <x v="8"/>
    <x v="8"/>
    <n v="0"/>
    <s v="Short"/>
    <s v="FIFO"/>
  </r>
  <r>
    <x v="1"/>
    <n v="20"/>
    <d v="2022-02-16T00:00:00"/>
    <n v="143.001"/>
    <x v="9"/>
    <d v="2023-08-07T00:00:00"/>
    <n v="130.999"/>
    <x v="9"/>
    <x v="9"/>
    <s v="--"/>
    <s v="Long"/>
    <s v="FIFO"/>
  </r>
  <r>
    <x v="1"/>
    <n v="30"/>
    <d v="2023-02-08T00:00:00"/>
    <n v="99"/>
    <x v="10"/>
    <d v="2023-05-11T00:00:00"/>
    <n v="115.40900000000001"/>
    <x v="10"/>
    <x v="10"/>
    <n v="0"/>
    <s v="Short"/>
    <s v="FIFO"/>
  </r>
  <r>
    <x v="1"/>
    <n v="50"/>
    <d v="2023-05-24T00:00:00"/>
    <n v="120"/>
    <x v="11"/>
    <d v="2023-08-07T00:00:00"/>
    <n v="130.999"/>
    <x v="11"/>
    <x v="11"/>
    <s v="--"/>
    <s v="Short"/>
    <s v="FIFO"/>
  </r>
  <r>
    <x v="6"/>
    <n v="20"/>
    <s v="--"/>
    <s v="--"/>
    <x v="12"/>
    <s v="--"/>
    <s v="--"/>
    <x v="12"/>
    <x v="12"/>
    <n v="0"/>
    <s v="Short"/>
    <s v="--"/>
  </r>
  <r>
    <x v="1"/>
    <n v="20"/>
    <d v="2023-02-23T00:00:00"/>
    <n v="251"/>
    <x v="12"/>
    <d v="2023-05-25T00:00:00"/>
    <n v="324.99700000000001"/>
    <x v="12"/>
    <x v="12"/>
    <n v="0"/>
    <s v="Short"/>
    <s v="FIFO"/>
  </r>
  <r>
    <x v="7"/>
    <n v="25"/>
    <s v="--"/>
    <s v="--"/>
    <x v="13"/>
    <s v="--"/>
    <s v="--"/>
    <x v="13"/>
    <x v="13"/>
    <n v="0"/>
    <s v="Long"/>
    <s v="--"/>
  </r>
  <r>
    <x v="1"/>
    <n v="25"/>
    <d v="2021-11-01T00:00:00"/>
    <n v="44.5"/>
    <x v="13"/>
    <d v="2023-12-01T00:00:00"/>
    <n v="35"/>
    <x v="13"/>
    <x v="13"/>
    <n v="0"/>
    <s v="Long"/>
    <s v="FIFO"/>
  </r>
  <r>
    <x v="8"/>
    <n v="500"/>
    <s v="--"/>
    <s v="--"/>
    <x v="14"/>
    <s v="--"/>
    <s v="--"/>
    <x v="14"/>
    <x v="14"/>
    <n v="0"/>
    <s v="Mixed"/>
    <s v="--"/>
  </r>
  <r>
    <x v="1"/>
    <n v="20"/>
    <d v="2021-02-17T00:00:00"/>
    <n v="135.261"/>
    <x v="15"/>
    <d v="2023-11-29T00:00:00"/>
    <n v="6"/>
    <x v="15"/>
    <x v="15"/>
    <n v="0"/>
    <s v="Long"/>
    <s v="FIFO"/>
  </r>
  <r>
    <x v="1"/>
    <n v="11"/>
    <d v="2022-05-09T00:00:00"/>
    <n v="15"/>
    <x v="16"/>
    <d v="2023-11-29T00:00:00"/>
    <n v="6"/>
    <x v="16"/>
    <x v="16"/>
    <n v="0"/>
    <s v="Long"/>
    <s v="FIFO"/>
  </r>
  <r>
    <x v="1"/>
    <n v="39"/>
    <d v="2022-05-23T00:00:00"/>
    <n v="13.94"/>
    <x v="17"/>
    <d v="2023-11-29T00:00:00"/>
    <n v="6"/>
    <x v="17"/>
    <x v="17"/>
    <n v="0"/>
    <s v="Long"/>
    <s v="FIFO"/>
  </r>
  <r>
    <x v="1"/>
    <n v="16"/>
    <d v="2022-12-28T00:00:00"/>
    <n v="8"/>
    <x v="18"/>
    <d v="2023-11-29T00:00:00"/>
    <n v="6"/>
    <x v="18"/>
    <x v="18"/>
    <n v="0"/>
    <s v="Short"/>
    <s v="FIFO"/>
  </r>
  <r>
    <x v="1"/>
    <n v="34"/>
    <d v="2022-12-30T00:00:00"/>
    <n v="7.8949999999999996"/>
    <x v="19"/>
    <d v="2023-11-29T00:00:00"/>
    <n v="6"/>
    <x v="19"/>
    <x v="19"/>
    <n v="0"/>
    <s v="Short"/>
    <s v="FIFO"/>
  </r>
  <r>
    <x v="1"/>
    <n v="50"/>
    <d v="2022-04-29T00:00:00"/>
    <n v="17.548999999999999"/>
    <x v="20"/>
    <d v="2023-11-29T00:00:00"/>
    <n v="6"/>
    <x v="20"/>
    <x v="20"/>
    <n v="0"/>
    <s v="Long"/>
    <s v="FIFO"/>
  </r>
  <r>
    <x v="1"/>
    <n v="71"/>
    <d v="2022-04-12T00:00:00"/>
    <n v="24"/>
    <x v="21"/>
    <d v="2023-11-29T00:00:00"/>
    <n v="6"/>
    <x v="21"/>
    <x v="21"/>
    <n v="0"/>
    <s v="Long"/>
    <s v="FIFO"/>
  </r>
  <r>
    <x v="1"/>
    <n v="30"/>
    <d v="2021-07-22T00:00:00"/>
    <n v="120"/>
    <x v="22"/>
    <d v="2023-11-29T00:00:00"/>
    <n v="6"/>
    <x v="22"/>
    <x v="22"/>
    <n v="0"/>
    <s v="Long"/>
    <s v="FIFO"/>
  </r>
  <r>
    <x v="1"/>
    <n v="100"/>
    <d v="2022-01-25T00:00:00"/>
    <n v="27"/>
    <x v="7"/>
    <d v="2023-11-29T00:00:00"/>
    <n v="6"/>
    <x v="23"/>
    <x v="23"/>
    <n v="0"/>
    <s v="Long"/>
    <s v="FIFO"/>
  </r>
  <r>
    <x v="1"/>
    <n v="10"/>
    <d v="2022-02-03T00:00:00"/>
    <n v="25"/>
    <x v="23"/>
    <d v="2023-11-29T00:00:00"/>
    <n v="6"/>
    <x v="24"/>
    <x v="24"/>
    <n v="0"/>
    <s v="Long"/>
    <s v="FIFO"/>
  </r>
  <r>
    <x v="1"/>
    <n v="19"/>
    <d v="2022-02-23T00:00:00"/>
    <n v="27"/>
    <x v="24"/>
    <d v="2023-11-29T00:00:00"/>
    <n v="5.9989999999999997"/>
    <x v="25"/>
    <x v="25"/>
    <n v="0"/>
    <s v="Long"/>
    <s v="FIFO"/>
  </r>
  <r>
    <x v="1"/>
    <n v="100"/>
    <d v="2023-08-23T00:00:00"/>
    <n v="5.12"/>
    <x v="25"/>
    <d v="2023-11-29T00:00:00"/>
    <n v="6"/>
    <x v="23"/>
    <x v="26"/>
    <n v="0"/>
    <s v="Short"/>
    <s v="FIFO"/>
  </r>
  <r>
    <x v="9"/>
    <n v="15"/>
    <s v="--"/>
    <s v="--"/>
    <x v="26"/>
    <s v="--"/>
    <s v="--"/>
    <x v="26"/>
    <x v="27"/>
    <n v="0"/>
    <s v="Long"/>
    <s v="--"/>
  </r>
  <r>
    <x v="1"/>
    <n v="15"/>
    <d v="2021-10-27T00:00:00"/>
    <n v="235"/>
    <x v="26"/>
    <d v="2023-11-29T00:00:00"/>
    <n v="59.999000000000002"/>
    <x v="26"/>
    <x v="27"/>
    <n v="0"/>
    <s v="Long"/>
    <s v="FIFO"/>
  </r>
  <r>
    <x v="10"/>
    <n v="50.201999999999998"/>
    <s v="--"/>
    <s v="--"/>
    <x v="27"/>
    <s v="--"/>
    <s v="--"/>
    <x v="27"/>
    <x v="28"/>
    <n v="-0.02"/>
    <s v="Short"/>
    <s v="--"/>
  </r>
  <r>
    <x v="1"/>
    <n v="0.20200000000000001"/>
    <d v="2023-07-18T00:00:00"/>
    <n v="102.129"/>
    <x v="28"/>
    <d v="2023-12-21T00:00:00"/>
    <n v="102.03"/>
    <x v="28"/>
    <x v="7"/>
    <n v="-0.02"/>
    <s v="Short"/>
    <s v="FIFO"/>
  </r>
  <r>
    <x v="1"/>
    <n v="49.798000000000002"/>
    <d v="2023-07-18T00:00:00"/>
    <n v="102.11"/>
    <x v="29"/>
    <d v="2023-12-21T00:00:00"/>
    <n v="102.039"/>
    <x v="29"/>
    <x v="29"/>
    <n v="0"/>
    <s v="Short"/>
    <s v="FIFO"/>
  </r>
  <r>
    <x v="1"/>
    <n v="0.20200000000000001"/>
    <d v="2023-10-12T00:00:00"/>
    <n v="90.941000000000003"/>
    <x v="30"/>
    <d v="2023-12-21T00:00:00"/>
    <n v="102.03"/>
    <x v="28"/>
    <x v="30"/>
    <n v="0"/>
    <s v="Short"/>
    <s v="FIFO"/>
  </r>
  <r>
    <x v="11"/>
    <m/>
    <m/>
    <m/>
    <x v="31"/>
    <m/>
    <m/>
    <x v="30"/>
    <x v="31"/>
    <n v="-391.8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O5:R19" firstHeaderRow="1" firstDataRow="2" firstDataCol="1"/>
  <pivotFields count="12">
    <pivotField axis="axisRow" showAll="0">
      <items count="13">
        <item x="0"/>
        <item x="2"/>
        <item x="3"/>
        <item x="4"/>
        <item x="5"/>
        <item x="6"/>
        <item x="7"/>
        <item x="8"/>
        <item x="9"/>
        <item x="1"/>
        <item x="11"/>
        <item x="10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oceeds" fld="7" baseField="0" baseItem="0"/>
    <dataField name="Sum of Total Cost" fld="4" baseField="0" baseItem="0"/>
    <dataField name="Sum of Gain $" fld="8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T26:W40" firstHeaderRow="1" firstDataRow="2" firstDataCol="1"/>
  <pivotFields count="12">
    <pivotField axis="axisRow" showAll="0">
      <items count="13">
        <item x="0"/>
        <item x="2"/>
        <item x="3"/>
        <item x="4"/>
        <item x="5"/>
        <item x="6"/>
        <item x="7"/>
        <item x="8"/>
        <item x="9"/>
        <item x="1"/>
        <item x="11"/>
        <item x="10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oceeds" fld="7" baseField="0" baseItem="0"/>
    <dataField name="Sum of Total Cost" fld="4" baseField="0" baseItem="0"/>
    <dataField name="Sum of Gain $" fld="8" baseField="0" baseItem="0"/>
  </dataFields>
  <formats count="18">
    <format dxfId="17">
      <pivotArea collapsedLevelsAreSubtotals="1" fieldPosition="0">
        <references count="1">
          <reference field="0" count="1">
            <x v="0"/>
          </reference>
        </references>
      </pivotArea>
    </format>
    <format dxfId="16">
      <pivotArea collapsedLevelsAreSubtotals="1" fieldPosition="0">
        <references count="1">
          <reference field="0" count="1">
            <x v="2"/>
          </reference>
        </references>
      </pivotArea>
    </format>
    <format dxfId="15">
      <pivotArea collapsedLevelsAreSubtotals="1" fieldPosition="0">
        <references count="1">
          <reference field="0" count="1">
            <x v="3"/>
          </reference>
        </references>
      </pivotArea>
    </format>
    <format dxfId="14">
      <pivotArea collapsedLevelsAreSubtotals="1" fieldPosition="0">
        <references count="1">
          <reference field="0" count="1">
            <x v="4"/>
          </reference>
        </references>
      </pivotArea>
    </format>
    <format dxfId="13">
      <pivotArea collapsedLevelsAreSubtotals="1" fieldPosition="0">
        <references count="1">
          <reference field="0" count="1">
            <x v="5"/>
          </reference>
        </references>
      </pivotArea>
    </format>
    <format dxfId="12">
      <pivotArea type="origin" dataOnly="0" labelOnly="1" outline="0" fieldPosition="0"/>
    </format>
    <format dxfId="11">
      <pivotArea field="-2" type="button" dataOnly="0" labelOnly="1" outline="0" axis="axisCol" fieldPosition="0"/>
    </format>
    <format dxfId="10">
      <pivotArea type="topRight" dataOnly="0" labelOnly="1" outline="0" fieldPosition="0"/>
    </format>
    <format dxfId="9">
      <pivotArea collapsedLevelsAreSubtotals="1" fieldPosition="0">
        <references count="1">
          <reference field="0" count="1">
            <x v="5"/>
          </reference>
        </references>
      </pivotArea>
    </format>
    <format dxfId="8">
      <pivotArea dataOnly="0" labelOnly="1" fieldPosition="0">
        <references count="1">
          <reference field="0" count="1">
            <x v="5"/>
          </reference>
        </references>
      </pivotArea>
    </format>
    <format dxfId="7">
      <pivotArea collapsedLevelsAreSubtotals="1" fieldPosition="0">
        <references count="1">
          <reference field="0" count="3">
            <x v="9"/>
            <x v="10"/>
            <x v="11"/>
          </reference>
        </references>
      </pivotArea>
    </format>
    <format dxfId="6">
      <pivotArea dataOnly="0" labelOnly="1" fieldPosition="0">
        <references count="1">
          <reference field="0" count="3">
            <x v="9"/>
            <x v="10"/>
            <x v="11"/>
          </reference>
        </references>
      </pivotArea>
    </format>
    <format dxfId="5">
      <pivotArea collapsedLevelsAreSubtotals="1" fieldPosition="0">
        <references count="1">
          <reference field="0" count="1">
            <x v="6"/>
          </reference>
        </references>
      </pivotArea>
    </format>
    <format dxfId="4">
      <pivotArea dataOnly="0" labelOnly="1" fieldPosition="0">
        <references count="1">
          <reference field="0" count="1">
            <x v="6"/>
          </reference>
        </references>
      </pivotArea>
    </format>
    <format dxfId="3">
      <pivotArea collapsedLevelsAreSubtotals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T8:W22" firstHeaderRow="1" firstDataRow="2" firstDataCol="1"/>
  <pivotFields count="12">
    <pivotField axis="axisRow" showAll="0">
      <items count="13">
        <item x="0"/>
        <item x="2"/>
        <item x="3"/>
        <item x="4"/>
        <item x="5"/>
        <item x="6"/>
        <item x="7"/>
        <item x="8"/>
        <item x="9"/>
        <item x="1"/>
        <item x="11"/>
        <item x="10"/>
        <item t="default"/>
      </items>
    </pivotField>
    <pivotField showAll="0"/>
    <pivotField showAll="0"/>
    <pivotField showAll="0"/>
    <pivotField dataField="1" showAll="0">
      <items count="33">
        <item x="30"/>
        <item x="28"/>
        <item x="18"/>
        <item x="16"/>
        <item x="23"/>
        <item x="19"/>
        <item x="25"/>
        <item x="24"/>
        <item x="17"/>
        <item x="20"/>
        <item x="13"/>
        <item x="21"/>
        <item x="3"/>
        <item x="5"/>
        <item x="7"/>
        <item x="15"/>
        <item x="4"/>
        <item x="9"/>
        <item x="10"/>
        <item x="26"/>
        <item x="22"/>
        <item x="8"/>
        <item x="12"/>
        <item x="0"/>
        <item x="29"/>
        <item x="27"/>
        <item x="11"/>
        <item x="2"/>
        <item x="14"/>
        <item x="6"/>
        <item x="31"/>
        <item x="1"/>
        <item t="default"/>
      </items>
    </pivotField>
    <pivotField showAll="0"/>
    <pivotField showAll="0"/>
    <pivotField dataField="1" showAll="0"/>
    <pivotField dataField="1" showAll="0">
      <items count="33">
        <item x="14"/>
        <item x="22"/>
        <item x="27"/>
        <item x="15"/>
        <item x="23"/>
        <item x="5"/>
        <item x="21"/>
        <item x="20"/>
        <item x="25"/>
        <item x="17"/>
        <item x="9"/>
        <item x="13"/>
        <item x="24"/>
        <item x="16"/>
        <item x="19"/>
        <item x="18"/>
        <item x="4"/>
        <item x="29"/>
        <item x="28"/>
        <item x="7"/>
        <item x="30"/>
        <item x="26"/>
        <item x="8"/>
        <item x="10"/>
        <item x="11"/>
        <item x="3"/>
        <item x="6"/>
        <item x="0"/>
        <item x="12"/>
        <item x="2"/>
        <item x="31"/>
        <item x="1"/>
        <item t="default"/>
      </items>
    </pivotField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oceeds" fld="7" baseField="0" baseItem="0"/>
    <dataField name="Sum of Total Cost" fld="4" baseField="0" baseItem="0"/>
    <dataField name="Sum of Gain $" fld="8" baseField="0" baseItem="0"/>
  </dataFields>
  <formats count="26">
    <format dxfId="43">
      <pivotArea collapsedLevelsAreSubtotals="1" fieldPosition="0">
        <references count="1">
          <reference field="0" count="1">
            <x v="0"/>
          </reference>
        </references>
      </pivotArea>
    </format>
    <format dxfId="42">
      <pivotArea collapsedLevelsAreSubtotals="1" fieldPosition="0">
        <references count="1">
          <reference field="0" count="1">
            <x v="2"/>
          </reference>
        </references>
      </pivotArea>
    </format>
    <format dxfId="41">
      <pivotArea collapsedLevelsAreSubtotals="1" fieldPosition="0">
        <references count="1">
          <reference field="0" count="1">
            <x v="3"/>
          </reference>
        </references>
      </pivotArea>
    </format>
    <format dxfId="40">
      <pivotArea collapsedLevelsAreSubtotals="1" fieldPosition="0">
        <references count="1">
          <reference field="0" count="1">
            <x v="4"/>
          </reference>
        </references>
      </pivotArea>
    </format>
    <format dxfId="39">
      <pivotArea collapsedLevelsAreSubtotals="1" fieldPosition="0">
        <references count="1">
          <reference field="0" count="1">
            <x v="5"/>
          </reference>
        </references>
      </pivotArea>
    </format>
    <format dxfId="38">
      <pivotArea grandRow="1" outline="0" collapsedLevelsAreSubtotals="1" fieldPosition="0"/>
    </format>
    <format dxfId="37">
      <pivotArea dataOnly="0" labelOnly="1" grandRow="1" outline="0" fieldPosition="0"/>
    </format>
    <format dxfId="36">
      <pivotArea collapsedLevelsAreSubtotals="1" fieldPosition="0">
        <references count="1">
          <reference field="0" count="1">
            <x v="10"/>
          </reference>
        </references>
      </pivotArea>
    </format>
    <format dxfId="35">
      <pivotArea dataOnly="0" labelOnly="1" fieldPosition="0">
        <references count="1">
          <reference field="0" count="1">
            <x v="10"/>
          </reference>
        </references>
      </pivotArea>
    </format>
    <format dxfId="34">
      <pivotArea collapsedLevelsAreSubtotals="1" fieldPosition="0">
        <references count="1">
          <reference field="0" count="1">
            <x v="6"/>
          </reference>
        </references>
      </pivotArea>
    </format>
    <format dxfId="33">
      <pivotArea dataOnly="0" labelOnly="1" fieldPosition="0">
        <references count="1">
          <reference field="0" count="1">
            <x v="6"/>
          </reference>
        </references>
      </pivotArea>
    </format>
    <format dxfId="32">
      <pivotArea collapsedLevelsAreSubtotals="1" fieldPosition="0">
        <references count="1">
          <reference field="0" count="1">
            <x v="3"/>
          </reference>
        </references>
      </pivotArea>
    </format>
    <format dxfId="31">
      <pivotArea dataOnly="0" labelOnly="1" fieldPosition="0">
        <references count="1">
          <reference field="0" count="1">
            <x v="3"/>
          </reference>
        </references>
      </pivotArea>
    </format>
    <format dxfId="30">
      <pivotArea collapsedLevelsAreSubtotals="1" fieldPosition="0">
        <references count="1">
          <reference field="0" count="1">
            <x v="5"/>
          </reference>
        </references>
      </pivotArea>
    </format>
    <format dxfId="29">
      <pivotArea dataOnly="0" labelOnly="1" fieldPosition="0">
        <references count="1">
          <reference field="0" count="1">
            <x v="5"/>
          </reference>
        </references>
      </pivotArea>
    </format>
    <format dxfId="28">
      <pivotArea collapsedLevelsAreSubtotals="1" fieldPosition="0">
        <references count="1">
          <reference field="0" count="1">
            <x v="8"/>
          </reference>
        </references>
      </pivotArea>
    </format>
    <format dxfId="27">
      <pivotArea dataOnly="0" labelOnly="1" fieldPosition="0">
        <references count="1">
          <reference field="0" count="1">
            <x v="8"/>
          </reference>
        </references>
      </pivotArea>
    </format>
    <format dxfId="26">
      <pivotArea collapsedLevelsAreSubtotals="1" fieldPosition="0">
        <references count="1">
          <reference field="0" count="1">
            <x v="2"/>
          </reference>
        </references>
      </pivotArea>
    </format>
    <format dxfId="25">
      <pivotArea dataOnly="0" labelOnly="1" fieldPosition="0">
        <references count="1">
          <reference field="0" count="1">
            <x v="2"/>
          </reference>
        </references>
      </pivotArea>
    </format>
    <format dxfId="24">
      <pivotArea collapsedLevelsAreSubtotals="1" fieldPosition="0">
        <references count="1">
          <reference field="0" count="1">
            <x v="4"/>
          </reference>
        </references>
      </pivotArea>
    </format>
    <format dxfId="23">
      <pivotArea dataOnly="0" labelOnly="1" fieldPosition="0">
        <references count="1">
          <reference field="0" count="1">
            <x v="4"/>
          </reference>
        </references>
      </pivotArea>
    </format>
    <format dxfId="22">
      <pivotArea collapsedLevelsAreSubtotals="1" fieldPosition="0">
        <references count="1">
          <reference field="0" count="1">
            <x v="0"/>
          </reference>
        </references>
      </pivotArea>
    </format>
    <format dxfId="21">
      <pivotArea dataOnly="0" labelOnly="1" fieldPosition="0">
        <references count="1">
          <reference field="0" count="1">
            <x v="0"/>
          </reference>
        </references>
      </pivotArea>
    </format>
    <format dxfId="20">
      <pivotArea type="origin" dataOnly="0" labelOnly="1" outline="0" fieldPosition="0"/>
    </format>
    <format dxfId="19">
      <pivotArea field="-2" type="button" dataOnly="0" labelOnly="1" outline="0" axis="axisCol" fieldPosition="0"/>
    </format>
    <format dxfId="18">
      <pivotArea type="topRight" dataOnly="0" labelOnly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R52"/>
  <sheetViews>
    <sheetView tabSelected="1" workbookViewId="0">
      <selection activeCell="C2" sqref="C2"/>
    </sheetView>
  </sheetViews>
  <sheetFormatPr defaultColWidth="12.5703125" defaultRowHeight="15.75" customHeight="1"/>
  <cols>
    <col min="2" max="2" width="15.42578125" customWidth="1"/>
    <col min="5" max="5" width="18.140625" customWidth="1"/>
    <col min="6" max="6" width="15.85546875" customWidth="1"/>
    <col min="8" max="8" width="16.140625" customWidth="1"/>
    <col min="15" max="15" width="13.85546875" bestFit="1" customWidth="1"/>
    <col min="16" max="16" width="16.5703125" bestFit="1" customWidth="1"/>
    <col min="17" max="17" width="17.28515625" bestFit="1" customWidth="1"/>
    <col min="18" max="18" width="14" bestFit="1" customWidth="1"/>
  </cols>
  <sheetData>
    <row r="2" spans="2:18" ht="12.7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2:18" ht="12.75">
      <c r="B3" s="2" t="s">
        <v>12</v>
      </c>
      <c r="C3" s="2">
        <v>40</v>
      </c>
      <c r="D3" s="2" t="s">
        <v>13</v>
      </c>
      <c r="E3" s="2" t="s">
        <v>13</v>
      </c>
      <c r="F3" s="3">
        <v>5040</v>
      </c>
      <c r="G3" s="2" t="s">
        <v>13</v>
      </c>
      <c r="H3" s="2" t="s">
        <v>13</v>
      </c>
      <c r="I3" s="3">
        <v>6240.54</v>
      </c>
      <c r="J3" s="3">
        <v>1200.54</v>
      </c>
      <c r="K3" s="2">
        <v>0</v>
      </c>
      <c r="L3" s="2" t="s">
        <v>14</v>
      </c>
      <c r="M3" s="2" t="s">
        <v>13</v>
      </c>
    </row>
    <row r="4" spans="2:18" ht="12.75">
      <c r="B4" s="2" t="s">
        <v>15</v>
      </c>
      <c r="C4" s="2">
        <v>40</v>
      </c>
      <c r="D4" s="4">
        <v>44929</v>
      </c>
      <c r="E4" s="2">
        <v>126</v>
      </c>
      <c r="F4" s="3">
        <v>5040</v>
      </c>
      <c r="G4" s="4">
        <v>45001</v>
      </c>
      <c r="H4" s="2">
        <v>156.01400000000001</v>
      </c>
      <c r="I4" s="3">
        <v>6240.54</v>
      </c>
      <c r="J4" s="3">
        <v>1200.54</v>
      </c>
      <c r="K4" s="2">
        <v>0</v>
      </c>
      <c r="L4" s="2" t="s">
        <v>14</v>
      </c>
      <c r="M4" s="2" t="s">
        <v>16</v>
      </c>
    </row>
    <row r="5" spans="2:18" ht="12.75">
      <c r="B5" s="2" t="s">
        <v>17</v>
      </c>
      <c r="C5" s="2">
        <v>165</v>
      </c>
      <c r="D5" s="2" t="s">
        <v>13</v>
      </c>
      <c r="E5" s="2" t="s">
        <v>13</v>
      </c>
      <c r="F5" s="3">
        <v>9985.17</v>
      </c>
      <c r="G5" s="2" t="s">
        <v>13</v>
      </c>
      <c r="H5" s="2" t="s">
        <v>13</v>
      </c>
      <c r="I5" s="3">
        <v>38358.46</v>
      </c>
      <c r="J5" s="3">
        <v>28373.29</v>
      </c>
      <c r="K5" s="2">
        <v>0</v>
      </c>
      <c r="L5" s="2" t="s">
        <v>18</v>
      </c>
      <c r="M5" s="2" t="s">
        <v>13</v>
      </c>
      <c r="P5" s="10" t="s">
        <v>38</v>
      </c>
    </row>
    <row r="6" spans="2:18" ht="12.75">
      <c r="B6" s="2" t="s">
        <v>15</v>
      </c>
      <c r="C6" s="2">
        <v>4</v>
      </c>
      <c r="D6" s="4">
        <v>45007</v>
      </c>
      <c r="E6" s="2">
        <v>0</v>
      </c>
      <c r="F6" s="2">
        <v>0</v>
      </c>
      <c r="G6" s="4">
        <v>45008</v>
      </c>
      <c r="H6" s="2">
        <v>187.82900000000001</v>
      </c>
      <c r="I6" s="21">
        <v>751.32</v>
      </c>
      <c r="J6" s="2">
        <v>751.32</v>
      </c>
      <c r="K6" s="2">
        <v>0</v>
      </c>
      <c r="L6" s="2" t="s">
        <v>14</v>
      </c>
      <c r="M6" s="2" t="s">
        <v>19</v>
      </c>
      <c r="N6" s="19" t="s">
        <v>42</v>
      </c>
      <c r="O6" s="10" t="s">
        <v>35</v>
      </c>
      <c r="P6" t="s">
        <v>37</v>
      </c>
      <c r="Q6" t="s">
        <v>39</v>
      </c>
      <c r="R6" t="s">
        <v>40</v>
      </c>
    </row>
    <row r="7" spans="2:18" ht="12.75">
      <c r="B7" s="2" t="s">
        <v>15</v>
      </c>
      <c r="C7" s="2">
        <v>4</v>
      </c>
      <c r="D7" s="5">
        <v>45282</v>
      </c>
      <c r="E7" s="2">
        <v>0</v>
      </c>
      <c r="F7" s="2">
        <v>0</v>
      </c>
      <c r="G7" s="5">
        <v>45286</v>
      </c>
      <c r="H7" s="2">
        <v>264.98</v>
      </c>
      <c r="I7" s="18">
        <v>1059.92</v>
      </c>
      <c r="J7" s="3">
        <v>1059.92</v>
      </c>
      <c r="K7" s="2">
        <v>0</v>
      </c>
      <c r="L7" s="2" t="s">
        <v>14</v>
      </c>
      <c r="M7" s="2" t="s">
        <v>19</v>
      </c>
      <c r="N7" s="19" t="s">
        <v>41</v>
      </c>
      <c r="O7" s="11" t="s">
        <v>12</v>
      </c>
      <c r="P7" s="12">
        <v>6240.54</v>
      </c>
      <c r="Q7" s="12">
        <v>5040</v>
      </c>
      <c r="R7" s="12">
        <v>1200.54</v>
      </c>
    </row>
    <row r="8" spans="2:18" ht="12.75">
      <c r="B8" s="2" t="s">
        <v>15</v>
      </c>
      <c r="C8" s="2">
        <v>74</v>
      </c>
      <c r="D8" s="5">
        <v>44910</v>
      </c>
      <c r="E8" s="2">
        <v>110.874</v>
      </c>
      <c r="F8" s="3">
        <v>8204.68</v>
      </c>
      <c r="G8" s="5">
        <v>45281</v>
      </c>
      <c r="H8" s="2">
        <v>266.05099999999999</v>
      </c>
      <c r="I8" s="3">
        <v>19687.77</v>
      </c>
      <c r="J8" s="3">
        <v>11483.09</v>
      </c>
      <c r="K8" s="2">
        <v>0</v>
      </c>
      <c r="L8" s="2" t="s">
        <v>20</v>
      </c>
      <c r="M8" s="2" t="s">
        <v>19</v>
      </c>
      <c r="O8" s="11" t="s">
        <v>17</v>
      </c>
      <c r="P8" s="12">
        <v>38358.46</v>
      </c>
      <c r="Q8" s="12">
        <v>9985.17</v>
      </c>
      <c r="R8" s="12">
        <v>28373.29</v>
      </c>
    </row>
    <row r="9" spans="2:18" ht="12.75">
      <c r="B9" s="2" t="s">
        <v>15</v>
      </c>
      <c r="C9" s="2">
        <v>4</v>
      </c>
      <c r="D9" s="4">
        <v>45191</v>
      </c>
      <c r="E9" s="2">
        <v>0</v>
      </c>
      <c r="F9" s="2">
        <v>0</v>
      </c>
      <c r="G9" s="4">
        <v>45194</v>
      </c>
      <c r="H9" s="2">
        <v>204.803</v>
      </c>
      <c r="I9" s="13">
        <v>819.21</v>
      </c>
      <c r="J9" s="2">
        <v>819.21</v>
      </c>
      <c r="K9" s="2">
        <v>0</v>
      </c>
      <c r="L9" s="2" t="s">
        <v>14</v>
      </c>
      <c r="M9" s="2" t="s">
        <v>19</v>
      </c>
      <c r="N9" s="19" t="s">
        <v>41</v>
      </c>
      <c r="O9" s="11" t="s">
        <v>21</v>
      </c>
      <c r="P9" s="12">
        <v>2768.96</v>
      </c>
      <c r="Q9" s="12">
        <v>2800</v>
      </c>
      <c r="R9" s="12">
        <v>-31.04</v>
      </c>
    </row>
    <row r="10" spans="2:18" ht="12.75">
      <c r="B10" s="2" t="s">
        <v>15</v>
      </c>
      <c r="C10" s="2">
        <v>8</v>
      </c>
      <c r="D10" s="4">
        <v>45191</v>
      </c>
      <c r="E10" s="2">
        <v>0</v>
      </c>
      <c r="F10" s="2">
        <v>0</v>
      </c>
      <c r="G10" s="4">
        <v>45194</v>
      </c>
      <c r="H10" s="2">
        <v>204.803</v>
      </c>
      <c r="I10" s="18">
        <v>1638.42</v>
      </c>
      <c r="J10" s="3">
        <v>1638.42</v>
      </c>
      <c r="K10" s="2">
        <v>0</v>
      </c>
      <c r="L10" s="2" t="s">
        <v>14</v>
      </c>
      <c r="M10" s="2" t="s">
        <v>19</v>
      </c>
      <c r="N10" s="19" t="s">
        <v>41</v>
      </c>
      <c r="O10" s="11" t="s">
        <v>22</v>
      </c>
      <c r="P10" s="12">
        <v>530.79</v>
      </c>
      <c r="Q10" s="12">
        <v>2300</v>
      </c>
      <c r="R10" s="12">
        <v>-1769.21</v>
      </c>
    </row>
    <row r="11" spans="2:18" ht="12.75">
      <c r="B11" s="2" t="s">
        <v>15</v>
      </c>
      <c r="C11" s="2">
        <v>9</v>
      </c>
      <c r="D11" s="4">
        <v>45099</v>
      </c>
      <c r="E11" s="2">
        <v>0</v>
      </c>
      <c r="F11" s="2">
        <v>0</v>
      </c>
      <c r="G11" s="4">
        <v>45100</v>
      </c>
      <c r="H11" s="2">
        <v>209.274</v>
      </c>
      <c r="I11" s="20">
        <v>1883.46</v>
      </c>
      <c r="J11" s="3">
        <v>1883.46</v>
      </c>
      <c r="K11" s="2">
        <v>0</v>
      </c>
      <c r="L11" s="2" t="s">
        <v>14</v>
      </c>
      <c r="M11" s="2" t="s">
        <v>19</v>
      </c>
      <c r="N11" s="19" t="s">
        <v>42</v>
      </c>
      <c r="O11" s="11" t="s">
        <v>23</v>
      </c>
      <c r="P11" s="12">
        <v>18870.32</v>
      </c>
      <c r="Q11" s="12">
        <v>18232.32</v>
      </c>
      <c r="R11" s="12">
        <v>1029.82</v>
      </c>
    </row>
    <row r="12" spans="2:18" ht="12.75">
      <c r="B12" s="2" t="s">
        <v>15</v>
      </c>
      <c r="C12" s="2">
        <v>5</v>
      </c>
      <c r="D12" s="4">
        <v>45099</v>
      </c>
      <c r="E12" s="2">
        <v>0</v>
      </c>
      <c r="F12" s="2">
        <v>0</v>
      </c>
      <c r="G12" s="4">
        <v>45100</v>
      </c>
      <c r="H12" s="2">
        <v>209.273</v>
      </c>
      <c r="I12" s="20">
        <v>1046.3699999999999</v>
      </c>
      <c r="J12" s="3">
        <v>1046.3699999999999</v>
      </c>
      <c r="K12" s="2">
        <v>0</v>
      </c>
      <c r="L12" s="2" t="s">
        <v>14</v>
      </c>
      <c r="M12" s="2" t="s">
        <v>19</v>
      </c>
      <c r="N12" s="19" t="s">
        <v>42</v>
      </c>
      <c r="O12" s="11" t="s">
        <v>24</v>
      </c>
      <c r="P12" s="12">
        <v>6499.94</v>
      </c>
      <c r="Q12" s="12">
        <v>5020</v>
      </c>
      <c r="R12" s="12">
        <v>1479.94</v>
      </c>
    </row>
    <row r="13" spans="2:18" ht="12.75">
      <c r="B13" s="2" t="s">
        <v>15</v>
      </c>
      <c r="C13" s="2">
        <v>13</v>
      </c>
      <c r="D13" s="5">
        <v>44180</v>
      </c>
      <c r="E13" s="2">
        <v>136.96100000000001</v>
      </c>
      <c r="F13" s="3">
        <v>1780.49</v>
      </c>
      <c r="G13" s="4">
        <v>45016</v>
      </c>
      <c r="H13" s="2">
        <v>199.24700000000001</v>
      </c>
      <c r="I13" s="3">
        <v>2590.2199999999998</v>
      </c>
      <c r="J13" s="2">
        <v>809.73</v>
      </c>
      <c r="K13" s="2">
        <v>0</v>
      </c>
      <c r="L13" s="2" t="s">
        <v>20</v>
      </c>
      <c r="M13" s="2" t="s">
        <v>19</v>
      </c>
      <c r="O13" s="11" t="s">
        <v>25</v>
      </c>
      <c r="P13" s="12">
        <v>874.99</v>
      </c>
      <c r="Q13" s="12">
        <v>1112.5</v>
      </c>
      <c r="R13" s="12">
        <v>-237.51</v>
      </c>
    </row>
    <row r="14" spans="2:18" ht="12.75">
      <c r="B14" s="2" t="s">
        <v>15</v>
      </c>
      <c r="C14" s="2">
        <v>36</v>
      </c>
      <c r="D14" s="4">
        <v>45007</v>
      </c>
      <c r="E14" s="2">
        <v>0</v>
      </c>
      <c r="F14" s="2">
        <v>0</v>
      </c>
      <c r="G14" s="4">
        <v>45008</v>
      </c>
      <c r="H14" s="2">
        <v>187.83199999999999</v>
      </c>
      <c r="I14" s="20">
        <v>6761.94</v>
      </c>
      <c r="J14" s="3">
        <v>6761.94</v>
      </c>
      <c r="K14" s="2">
        <v>0</v>
      </c>
      <c r="L14" s="2" t="s">
        <v>14</v>
      </c>
      <c r="M14" s="2" t="s">
        <v>19</v>
      </c>
      <c r="N14" s="19" t="s">
        <v>42</v>
      </c>
      <c r="O14" s="11" t="s">
        <v>26</v>
      </c>
      <c r="P14" s="12">
        <v>2999.9</v>
      </c>
      <c r="Q14" s="12">
        <v>13966.76</v>
      </c>
      <c r="R14" s="12">
        <v>-10966.86</v>
      </c>
    </row>
    <row r="15" spans="2:18" ht="12.75">
      <c r="B15" s="2" t="s">
        <v>15</v>
      </c>
      <c r="C15" s="2">
        <v>8</v>
      </c>
      <c r="D15" s="5">
        <v>45282</v>
      </c>
      <c r="E15" s="2">
        <v>0</v>
      </c>
      <c r="F15" s="2">
        <v>0</v>
      </c>
      <c r="G15" s="5">
        <v>45286</v>
      </c>
      <c r="H15" s="2">
        <v>264.98</v>
      </c>
      <c r="I15" s="18">
        <v>2119.84</v>
      </c>
      <c r="J15" s="3">
        <v>2119.84</v>
      </c>
      <c r="K15" s="2">
        <v>0</v>
      </c>
      <c r="L15" s="2" t="s">
        <v>14</v>
      </c>
      <c r="M15" s="2" t="s">
        <v>19</v>
      </c>
      <c r="N15" s="19" t="s">
        <v>41</v>
      </c>
      <c r="O15" s="11" t="s">
        <v>27</v>
      </c>
      <c r="P15" s="12">
        <v>899.99</v>
      </c>
      <c r="Q15" s="12">
        <v>3525</v>
      </c>
      <c r="R15" s="12">
        <v>-2625.01</v>
      </c>
    </row>
    <row r="16" spans="2:18" ht="12.75">
      <c r="B16" s="2" t="s">
        <v>21</v>
      </c>
      <c r="C16" s="2">
        <v>100</v>
      </c>
      <c r="D16" s="2" t="s">
        <v>13</v>
      </c>
      <c r="E16" s="2" t="s">
        <v>13</v>
      </c>
      <c r="F16" s="3">
        <v>2800</v>
      </c>
      <c r="G16" s="2" t="s">
        <v>13</v>
      </c>
      <c r="H16" s="2" t="s">
        <v>13</v>
      </c>
      <c r="I16" s="3">
        <v>2768.96</v>
      </c>
      <c r="J16" s="2">
        <v>-31.04</v>
      </c>
      <c r="K16" s="2">
        <v>0</v>
      </c>
      <c r="L16" s="2" t="s">
        <v>20</v>
      </c>
      <c r="M16" s="2" t="s">
        <v>13</v>
      </c>
      <c r="O16" s="11" t="s">
        <v>15</v>
      </c>
      <c r="P16" s="12">
        <v>83166.46000000005</v>
      </c>
      <c r="Q16" s="12">
        <v>67105.62</v>
      </c>
      <c r="R16" s="12">
        <v>16452.680000000004</v>
      </c>
    </row>
    <row r="17" spans="2:18" ht="12.75">
      <c r="B17" s="2" t="s">
        <v>15</v>
      </c>
      <c r="C17" s="2">
        <v>100</v>
      </c>
      <c r="D17" s="4">
        <v>44505</v>
      </c>
      <c r="E17" s="2">
        <v>28</v>
      </c>
      <c r="F17" s="3">
        <v>2800</v>
      </c>
      <c r="G17" s="4">
        <v>45124</v>
      </c>
      <c r="H17" s="2">
        <v>27.69</v>
      </c>
      <c r="I17" s="3">
        <v>2768.96</v>
      </c>
      <c r="J17" s="2">
        <v>-31.04</v>
      </c>
      <c r="K17" s="2">
        <v>0</v>
      </c>
      <c r="L17" s="2" t="s">
        <v>20</v>
      </c>
      <c r="M17" s="2" t="s">
        <v>16</v>
      </c>
      <c r="O17" s="11" t="s">
        <v>29</v>
      </c>
      <c r="P17" s="12">
        <v>83166.44</v>
      </c>
      <c r="Q17" s="12">
        <v>67105.62</v>
      </c>
      <c r="R17" s="12">
        <v>16452.669999999998</v>
      </c>
    </row>
    <row r="18" spans="2:18" ht="12.75">
      <c r="B18" s="2" t="s">
        <v>22</v>
      </c>
      <c r="C18" s="2">
        <v>10</v>
      </c>
      <c r="D18" s="2" t="s">
        <v>13</v>
      </c>
      <c r="E18" s="2" t="s">
        <v>13</v>
      </c>
      <c r="F18" s="3">
        <v>2300</v>
      </c>
      <c r="G18" s="2" t="s">
        <v>13</v>
      </c>
      <c r="H18" s="2" t="s">
        <v>13</v>
      </c>
      <c r="I18" s="2">
        <v>530.79</v>
      </c>
      <c r="J18" s="3">
        <v>-1769.21</v>
      </c>
      <c r="K18" s="2">
        <v>0</v>
      </c>
      <c r="L18" s="2" t="s">
        <v>20</v>
      </c>
      <c r="M18" s="2" t="s">
        <v>13</v>
      </c>
      <c r="O18" s="11" t="s">
        <v>28</v>
      </c>
      <c r="P18" s="12">
        <v>5122.5600000000004</v>
      </c>
      <c r="Q18" s="12">
        <v>5123.87</v>
      </c>
      <c r="R18" s="12">
        <v>-1.29</v>
      </c>
    </row>
    <row r="19" spans="2:18" ht="12.75">
      <c r="B19" s="2" t="s">
        <v>15</v>
      </c>
      <c r="C19" s="2">
        <v>10</v>
      </c>
      <c r="D19" s="4">
        <v>44532</v>
      </c>
      <c r="E19" s="2">
        <v>230</v>
      </c>
      <c r="F19" s="3">
        <v>2300</v>
      </c>
      <c r="G19" s="4">
        <v>45125</v>
      </c>
      <c r="H19" s="2">
        <v>53.079000000000001</v>
      </c>
      <c r="I19" s="2">
        <v>530.79</v>
      </c>
      <c r="J19" s="3">
        <v>-1769.21</v>
      </c>
      <c r="K19" s="2">
        <v>0</v>
      </c>
      <c r="L19" s="2" t="s">
        <v>20</v>
      </c>
      <c r="M19" s="2" t="s">
        <v>16</v>
      </c>
      <c r="O19" s="11" t="s">
        <v>36</v>
      </c>
      <c r="P19" s="12">
        <v>249499.35000000006</v>
      </c>
      <c r="Q19" s="12">
        <v>201316.86</v>
      </c>
      <c r="R19" s="12">
        <v>49358.02</v>
      </c>
    </row>
    <row r="20" spans="2:18" ht="12.75">
      <c r="B20" s="2" t="s">
        <v>23</v>
      </c>
      <c r="C20" s="2">
        <v>150</v>
      </c>
      <c r="D20" s="2" t="s">
        <v>13</v>
      </c>
      <c r="E20" s="2" t="s">
        <v>13</v>
      </c>
      <c r="F20" s="3">
        <v>18232.32</v>
      </c>
      <c r="G20" s="2" t="s">
        <v>13</v>
      </c>
      <c r="H20" s="2" t="s">
        <v>13</v>
      </c>
      <c r="I20" s="3">
        <v>18870.32</v>
      </c>
      <c r="J20" s="3">
        <v>1029.82</v>
      </c>
      <c r="K20" s="2">
        <v>-391.82</v>
      </c>
      <c r="L20" s="2" t="s">
        <v>18</v>
      </c>
      <c r="M20" s="2" t="s">
        <v>13</v>
      </c>
    </row>
    <row r="21" spans="2:18" ht="12.75">
      <c r="B21" s="2" t="s">
        <v>15</v>
      </c>
      <c r="C21" s="2">
        <v>20</v>
      </c>
      <c r="D21" s="4">
        <v>44608</v>
      </c>
      <c r="E21" s="2">
        <v>135</v>
      </c>
      <c r="F21" s="3">
        <v>2700</v>
      </c>
      <c r="G21" s="4">
        <v>45057</v>
      </c>
      <c r="H21" s="2">
        <v>115.40900000000001</v>
      </c>
      <c r="I21" s="3">
        <v>2308.1799999999998</v>
      </c>
      <c r="J21" s="2">
        <v>0</v>
      </c>
      <c r="K21" s="2">
        <v>-391.82</v>
      </c>
      <c r="L21" s="2" t="s">
        <v>20</v>
      </c>
      <c r="M21" s="2" t="s">
        <v>16</v>
      </c>
    </row>
    <row r="22" spans="2:18" ht="12.75">
      <c r="B22" s="2" t="s">
        <v>15</v>
      </c>
      <c r="C22" s="2">
        <v>30</v>
      </c>
      <c r="D22" s="4">
        <v>45065</v>
      </c>
      <c r="E22" s="2">
        <v>123.41</v>
      </c>
      <c r="F22" s="3">
        <v>3702.3</v>
      </c>
      <c r="G22" s="4">
        <v>45145</v>
      </c>
      <c r="H22" s="2">
        <v>130.999</v>
      </c>
      <c r="I22" s="3">
        <v>3929.96</v>
      </c>
      <c r="J22" s="2">
        <v>227.66</v>
      </c>
      <c r="K22" s="2">
        <v>0</v>
      </c>
      <c r="L22" s="2" t="s">
        <v>14</v>
      </c>
      <c r="M22" s="2" t="s">
        <v>16</v>
      </c>
    </row>
    <row r="23" spans="2:18" ht="12.75">
      <c r="B23" s="2" t="s">
        <v>15</v>
      </c>
      <c r="C23" s="2">
        <v>20</v>
      </c>
      <c r="D23" s="4">
        <v>44608</v>
      </c>
      <c r="E23" s="2">
        <v>143.001</v>
      </c>
      <c r="F23" s="3">
        <v>2860.02</v>
      </c>
      <c r="G23" s="4">
        <v>45145</v>
      </c>
      <c r="H23" s="2">
        <v>130.999</v>
      </c>
      <c r="I23" s="3">
        <v>2619.98</v>
      </c>
      <c r="J23" s="2">
        <v>-240.04</v>
      </c>
      <c r="K23" s="2" t="s">
        <v>13</v>
      </c>
      <c r="L23" s="2" t="s">
        <v>20</v>
      </c>
      <c r="M23" s="2" t="s">
        <v>16</v>
      </c>
    </row>
    <row r="24" spans="2:18" ht="12.75">
      <c r="B24" s="2" t="s">
        <v>15</v>
      </c>
      <c r="C24" s="2">
        <v>30</v>
      </c>
      <c r="D24" s="4">
        <v>44965</v>
      </c>
      <c r="E24" s="2">
        <v>99</v>
      </c>
      <c r="F24" s="3">
        <v>2970</v>
      </c>
      <c r="G24" s="4">
        <v>45057</v>
      </c>
      <c r="H24" s="2">
        <v>115.40900000000001</v>
      </c>
      <c r="I24" s="3">
        <v>3462.26</v>
      </c>
      <c r="J24" s="2">
        <v>492.26</v>
      </c>
      <c r="K24" s="2">
        <v>0</v>
      </c>
      <c r="L24" s="2" t="s">
        <v>14</v>
      </c>
      <c r="M24" s="2" t="s">
        <v>16</v>
      </c>
    </row>
    <row r="25" spans="2:18" ht="12.75">
      <c r="B25" s="2" t="s">
        <v>15</v>
      </c>
      <c r="C25" s="2">
        <v>50</v>
      </c>
      <c r="D25" s="4">
        <v>45070</v>
      </c>
      <c r="E25" s="2">
        <v>120</v>
      </c>
      <c r="F25" s="3">
        <v>6000</v>
      </c>
      <c r="G25" s="4">
        <v>45145</v>
      </c>
      <c r="H25" s="2">
        <v>130.999</v>
      </c>
      <c r="I25" s="3">
        <v>6549.94</v>
      </c>
      <c r="J25" s="2">
        <v>549.94000000000005</v>
      </c>
      <c r="K25" s="2" t="s">
        <v>13</v>
      </c>
      <c r="L25" s="2" t="s">
        <v>14</v>
      </c>
      <c r="M25" s="2" t="s">
        <v>16</v>
      </c>
    </row>
    <row r="26" spans="2:18" ht="12.75">
      <c r="B26" s="2" t="s">
        <v>24</v>
      </c>
      <c r="C26" s="2">
        <v>20</v>
      </c>
      <c r="D26" s="2" t="s">
        <v>13</v>
      </c>
      <c r="E26" s="2" t="s">
        <v>13</v>
      </c>
      <c r="F26" s="3">
        <v>5020</v>
      </c>
      <c r="G26" s="2" t="s">
        <v>13</v>
      </c>
      <c r="H26" s="2" t="s">
        <v>13</v>
      </c>
      <c r="I26" s="3">
        <v>6499.94</v>
      </c>
      <c r="J26" s="3">
        <v>1479.94</v>
      </c>
      <c r="K26" s="2">
        <v>0</v>
      </c>
      <c r="L26" s="2" t="s">
        <v>14</v>
      </c>
      <c r="M26" s="2" t="s">
        <v>13</v>
      </c>
    </row>
    <row r="27" spans="2:18" ht="12.75">
      <c r="B27" s="2" t="s">
        <v>15</v>
      </c>
      <c r="C27" s="2">
        <v>20</v>
      </c>
      <c r="D27" s="4">
        <v>44980</v>
      </c>
      <c r="E27" s="2">
        <v>251</v>
      </c>
      <c r="F27" s="3">
        <v>5020</v>
      </c>
      <c r="G27" s="4">
        <v>45071</v>
      </c>
      <c r="H27" s="2">
        <v>324.99700000000001</v>
      </c>
      <c r="I27" s="3">
        <v>6499.94</v>
      </c>
      <c r="J27" s="3">
        <v>1479.94</v>
      </c>
      <c r="K27" s="2">
        <v>0</v>
      </c>
      <c r="L27" s="2" t="s">
        <v>14</v>
      </c>
      <c r="M27" s="2" t="s">
        <v>16</v>
      </c>
    </row>
    <row r="28" spans="2:18" ht="12.75">
      <c r="B28" s="2" t="s">
        <v>25</v>
      </c>
      <c r="C28" s="2">
        <v>25</v>
      </c>
      <c r="D28" s="2" t="s">
        <v>13</v>
      </c>
      <c r="E28" s="2" t="s">
        <v>13</v>
      </c>
      <c r="F28" s="3">
        <v>1112.5</v>
      </c>
      <c r="G28" s="2" t="s">
        <v>13</v>
      </c>
      <c r="H28" s="2" t="s">
        <v>13</v>
      </c>
      <c r="I28" s="2">
        <v>874.99</v>
      </c>
      <c r="J28" s="2">
        <v>-237.51</v>
      </c>
      <c r="K28" s="2">
        <v>0</v>
      </c>
      <c r="L28" s="2" t="s">
        <v>20</v>
      </c>
      <c r="M28" s="2" t="s">
        <v>13</v>
      </c>
    </row>
    <row r="29" spans="2:18" ht="12.75">
      <c r="B29" s="2" t="s">
        <v>15</v>
      </c>
      <c r="C29" s="2">
        <v>25</v>
      </c>
      <c r="D29" s="4">
        <v>44501</v>
      </c>
      <c r="E29" s="2">
        <v>44.5</v>
      </c>
      <c r="F29" s="3">
        <v>1112.5</v>
      </c>
      <c r="G29" s="4">
        <v>45261</v>
      </c>
      <c r="H29" s="2">
        <v>35</v>
      </c>
      <c r="I29" s="2">
        <v>874.99</v>
      </c>
      <c r="J29" s="2">
        <v>-237.51</v>
      </c>
      <c r="K29" s="2">
        <v>0</v>
      </c>
      <c r="L29" s="2" t="s">
        <v>20</v>
      </c>
      <c r="M29" s="2" t="s">
        <v>16</v>
      </c>
    </row>
    <row r="30" spans="2:18" ht="12.75">
      <c r="B30" s="2" t="s">
        <v>26</v>
      </c>
      <c r="C30" s="2">
        <v>500</v>
      </c>
      <c r="D30" s="2" t="s">
        <v>13</v>
      </c>
      <c r="E30" s="2" t="s">
        <v>13</v>
      </c>
      <c r="F30" s="3">
        <v>13966.76</v>
      </c>
      <c r="G30" s="2" t="s">
        <v>13</v>
      </c>
      <c r="H30" s="2" t="s">
        <v>13</v>
      </c>
      <c r="I30" s="3">
        <v>2999.9</v>
      </c>
      <c r="J30" s="3">
        <v>-10966.86</v>
      </c>
      <c r="K30" s="2">
        <v>0</v>
      </c>
      <c r="L30" s="2" t="s">
        <v>18</v>
      </c>
      <c r="M30" s="2" t="s">
        <v>13</v>
      </c>
    </row>
    <row r="31" spans="2:18" ht="12.75">
      <c r="B31" s="2" t="s">
        <v>15</v>
      </c>
      <c r="C31" s="2">
        <v>20</v>
      </c>
      <c r="D31" s="4">
        <v>44244</v>
      </c>
      <c r="E31" s="2">
        <v>135.261</v>
      </c>
      <c r="F31" s="3">
        <v>2705.22</v>
      </c>
      <c r="G31" s="5">
        <v>45259</v>
      </c>
      <c r="H31" s="2">
        <v>6</v>
      </c>
      <c r="I31" s="2">
        <v>120</v>
      </c>
      <c r="J31" s="3">
        <v>-2585.2199999999998</v>
      </c>
      <c r="K31" s="2">
        <v>0</v>
      </c>
      <c r="L31" s="2" t="s">
        <v>20</v>
      </c>
      <c r="M31" s="2" t="s">
        <v>16</v>
      </c>
    </row>
    <row r="32" spans="2:18" ht="12.75">
      <c r="B32" s="2" t="s">
        <v>15</v>
      </c>
      <c r="C32" s="2">
        <v>11</v>
      </c>
      <c r="D32" s="4">
        <v>44690</v>
      </c>
      <c r="E32" s="2">
        <v>15</v>
      </c>
      <c r="F32" s="2">
        <v>165</v>
      </c>
      <c r="G32" s="5">
        <v>45259</v>
      </c>
      <c r="H32" s="2">
        <v>6</v>
      </c>
      <c r="I32" s="2">
        <v>66</v>
      </c>
      <c r="J32" s="2">
        <v>-99</v>
      </c>
      <c r="K32" s="2">
        <v>0</v>
      </c>
      <c r="L32" s="2" t="s">
        <v>20</v>
      </c>
      <c r="M32" s="2" t="s">
        <v>16</v>
      </c>
    </row>
    <row r="33" spans="2:13" ht="12.75">
      <c r="B33" s="2" t="s">
        <v>15</v>
      </c>
      <c r="C33" s="2">
        <v>39</v>
      </c>
      <c r="D33" s="4">
        <v>44704</v>
      </c>
      <c r="E33" s="2">
        <v>13.94</v>
      </c>
      <c r="F33" s="2">
        <v>543.66</v>
      </c>
      <c r="G33" s="5">
        <v>45259</v>
      </c>
      <c r="H33" s="2">
        <v>6</v>
      </c>
      <c r="I33" s="2">
        <v>233.99</v>
      </c>
      <c r="J33" s="2">
        <v>-309.67</v>
      </c>
      <c r="K33" s="2">
        <v>0</v>
      </c>
      <c r="L33" s="2" t="s">
        <v>20</v>
      </c>
      <c r="M33" s="2" t="s">
        <v>16</v>
      </c>
    </row>
    <row r="34" spans="2:13" ht="12.75">
      <c r="B34" s="2" t="s">
        <v>15</v>
      </c>
      <c r="C34" s="2">
        <v>16</v>
      </c>
      <c r="D34" s="5">
        <v>44923</v>
      </c>
      <c r="E34" s="2">
        <v>8</v>
      </c>
      <c r="F34" s="2">
        <v>128</v>
      </c>
      <c r="G34" s="5">
        <v>45259</v>
      </c>
      <c r="H34" s="2">
        <v>6</v>
      </c>
      <c r="I34" s="2">
        <v>96</v>
      </c>
      <c r="J34" s="2">
        <v>-32</v>
      </c>
      <c r="K34" s="2">
        <v>0</v>
      </c>
      <c r="L34" s="2" t="s">
        <v>14</v>
      </c>
      <c r="M34" s="2" t="s">
        <v>16</v>
      </c>
    </row>
    <row r="35" spans="2:13" ht="12.75">
      <c r="B35" s="2" t="s">
        <v>15</v>
      </c>
      <c r="C35" s="2">
        <v>34</v>
      </c>
      <c r="D35" s="5">
        <v>44925</v>
      </c>
      <c r="E35" s="2">
        <v>7.8949999999999996</v>
      </c>
      <c r="F35" s="2">
        <v>268.43</v>
      </c>
      <c r="G35" s="5">
        <v>45259</v>
      </c>
      <c r="H35" s="2">
        <v>6</v>
      </c>
      <c r="I35" s="2">
        <v>203.99</v>
      </c>
      <c r="J35" s="2">
        <v>-64.44</v>
      </c>
      <c r="K35" s="2">
        <v>0</v>
      </c>
      <c r="L35" s="2" t="s">
        <v>14</v>
      </c>
      <c r="M35" s="2" t="s">
        <v>16</v>
      </c>
    </row>
    <row r="36" spans="2:13" ht="12.75">
      <c r="B36" s="2" t="s">
        <v>15</v>
      </c>
      <c r="C36" s="2">
        <v>50</v>
      </c>
      <c r="D36" s="4">
        <v>44680</v>
      </c>
      <c r="E36" s="2">
        <v>17.548999999999999</v>
      </c>
      <c r="F36" s="2">
        <v>877.45</v>
      </c>
      <c r="G36" s="5">
        <v>45259</v>
      </c>
      <c r="H36" s="2">
        <v>6</v>
      </c>
      <c r="I36" s="2">
        <v>299.99</v>
      </c>
      <c r="J36" s="2">
        <v>-577.46</v>
      </c>
      <c r="K36" s="2">
        <v>0</v>
      </c>
      <c r="L36" s="2" t="s">
        <v>20</v>
      </c>
      <c r="M36" s="2" t="s">
        <v>16</v>
      </c>
    </row>
    <row r="37" spans="2:13" ht="12.75">
      <c r="B37" s="2" t="s">
        <v>15</v>
      </c>
      <c r="C37" s="2">
        <v>71</v>
      </c>
      <c r="D37" s="4">
        <v>44663</v>
      </c>
      <c r="E37" s="2">
        <v>24</v>
      </c>
      <c r="F37" s="3">
        <v>1704</v>
      </c>
      <c r="G37" s="5">
        <v>45259</v>
      </c>
      <c r="H37" s="2">
        <v>6</v>
      </c>
      <c r="I37" s="2">
        <v>425.99</v>
      </c>
      <c r="J37" s="3">
        <v>-1278.01</v>
      </c>
      <c r="K37" s="2">
        <v>0</v>
      </c>
      <c r="L37" s="2" t="s">
        <v>20</v>
      </c>
      <c r="M37" s="2" t="s">
        <v>16</v>
      </c>
    </row>
    <row r="38" spans="2:13" ht="12.75">
      <c r="B38" s="2" t="s">
        <v>15</v>
      </c>
      <c r="C38" s="2">
        <v>30</v>
      </c>
      <c r="D38" s="4">
        <v>44399</v>
      </c>
      <c r="E38" s="2">
        <v>120</v>
      </c>
      <c r="F38" s="3">
        <v>3600</v>
      </c>
      <c r="G38" s="5">
        <v>45259</v>
      </c>
      <c r="H38" s="2">
        <v>6</v>
      </c>
      <c r="I38" s="2">
        <v>179.99</v>
      </c>
      <c r="J38" s="3">
        <v>-3420.01</v>
      </c>
      <c r="K38" s="2">
        <v>0</v>
      </c>
      <c r="L38" s="2" t="s">
        <v>20</v>
      </c>
      <c r="M38" s="2" t="s">
        <v>16</v>
      </c>
    </row>
    <row r="39" spans="2:13" ht="12.75">
      <c r="B39" s="2" t="s">
        <v>15</v>
      </c>
      <c r="C39" s="2">
        <v>100</v>
      </c>
      <c r="D39" s="4">
        <v>44586</v>
      </c>
      <c r="E39" s="2">
        <v>27</v>
      </c>
      <c r="F39" s="3">
        <v>2700</v>
      </c>
      <c r="G39" s="5">
        <v>45259</v>
      </c>
      <c r="H39" s="2">
        <v>6</v>
      </c>
      <c r="I39" s="2">
        <v>599.98</v>
      </c>
      <c r="J39" s="3">
        <v>-2100.02</v>
      </c>
      <c r="K39" s="2">
        <v>0</v>
      </c>
      <c r="L39" s="2" t="s">
        <v>20</v>
      </c>
      <c r="M39" s="2" t="s">
        <v>16</v>
      </c>
    </row>
    <row r="40" spans="2:13" ht="12.75">
      <c r="B40" s="2" t="s">
        <v>15</v>
      </c>
      <c r="C40" s="2">
        <v>10</v>
      </c>
      <c r="D40" s="4">
        <v>44595</v>
      </c>
      <c r="E40" s="2">
        <v>25</v>
      </c>
      <c r="F40" s="2">
        <v>250</v>
      </c>
      <c r="G40" s="5">
        <v>45259</v>
      </c>
      <c r="H40" s="2">
        <v>6</v>
      </c>
      <c r="I40" s="2">
        <v>60</v>
      </c>
      <c r="J40" s="2">
        <v>-190</v>
      </c>
      <c r="K40" s="2">
        <v>0</v>
      </c>
      <c r="L40" s="2" t="s">
        <v>20</v>
      </c>
      <c r="M40" s="2" t="s">
        <v>16</v>
      </c>
    </row>
    <row r="41" spans="2:13" ht="12.75">
      <c r="B41" s="2" t="s">
        <v>15</v>
      </c>
      <c r="C41" s="2">
        <v>19</v>
      </c>
      <c r="D41" s="4">
        <v>44615</v>
      </c>
      <c r="E41" s="2">
        <v>27</v>
      </c>
      <c r="F41" s="2">
        <v>513</v>
      </c>
      <c r="G41" s="5">
        <v>45259</v>
      </c>
      <c r="H41" s="2">
        <v>5.9989999999999997</v>
      </c>
      <c r="I41" s="2">
        <v>113.99</v>
      </c>
      <c r="J41" s="2">
        <v>-399.01</v>
      </c>
      <c r="K41" s="2">
        <v>0</v>
      </c>
      <c r="L41" s="2" t="s">
        <v>20</v>
      </c>
      <c r="M41" s="2" t="s">
        <v>16</v>
      </c>
    </row>
    <row r="42" spans="2:13" ht="12.75">
      <c r="B42" s="2" t="s">
        <v>15</v>
      </c>
      <c r="C42" s="2">
        <v>100</v>
      </c>
      <c r="D42" s="4">
        <v>45161</v>
      </c>
      <c r="E42" s="2">
        <v>5.12</v>
      </c>
      <c r="F42" s="2">
        <v>512</v>
      </c>
      <c r="G42" s="5">
        <v>45259</v>
      </c>
      <c r="H42" s="2">
        <v>6</v>
      </c>
      <c r="I42" s="2">
        <v>599.98</v>
      </c>
      <c r="J42" s="2">
        <v>87.98</v>
      </c>
      <c r="K42" s="2">
        <v>0</v>
      </c>
      <c r="L42" s="2" t="s">
        <v>14</v>
      </c>
      <c r="M42" s="2" t="s">
        <v>16</v>
      </c>
    </row>
    <row r="43" spans="2:13" ht="12.75">
      <c r="B43" s="2" t="s">
        <v>27</v>
      </c>
      <c r="C43" s="2">
        <v>15</v>
      </c>
      <c r="D43" s="2" t="s">
        <v>13</v>
      </c>
      <c r="E43" s="2" t="s">
        <v>13</v>
      </c>
      <c r="F43" s="3">
        <v>3525</v>
      </c>
      <c r="G43" s="2" t="s">
        <v>13</v>
      </c>
      <c r="H43" s="2" t="s">
        <v>13</v>
      </c>
      <c r="I43" s="2">
        <v>899.99</v>
      </c>
      <c r="J43" s="3">
        <v>-2625.01</v>
      </c>
      <c r="K43" s="2">
        <v>0</v>
      </c>
      <c r="L43" s="2" t="s">
        <v>20</v>
      </c>
      <c r="M43" s="2" t="s">
        <v>13</v>
      </c>
    </row>
    <row r="44" spans="2:13" ht="12.75">
      <c r="B44" s="2" t="s">
        <v>15</v>
      </c>
      <c r="C44" s="2">
        <v>15</v>
      </c>
      <c r="D44" s="5">
        <v>44496</v>
      </c>
      <c r="E44" s="2">
        <v>235</v>
      </c>
      <c r="F44" s="3">
        <v>3525</v>
      </c>
      <c r="G44" s="5">
        <v>45259</v>
      </c>
      <c r="H44" s="2">
        <v>59.999000000000002</v>
      </c>
      <c r="I44" s="2">
        <v>899.99</v>
      </c>
      <c r="J44" s="3">
        <v>-2625.01</v>
      </c>
      <c r="K44" s="2">
        <v>0</v>
      </c>
      <c r="L44" s="2" t="s">
        <v>20</v>
      </c>
      <c r="M44" s="2" t="s">
        <v>16</v>
      </c>
    </row>
    <row r="45" spans="2:13" ht="12.75">
      <c r="B45" s="2" t="s">
        <v>28</v>
      </c>
      <c r="C45" s="2">
        <v>50.201999999999998</v>
      </c>
      <c r="D45" s="2" t="s">
        <v>13</v>
      </c>
      <c r="E45" s="2" t="s">
        <v>13</v>
      </c>
      <c r="F45" s="3">
        <v>5123.87</v>
      </c>
      <c r="G45" s="2" t="s">
        <v>13</v>
      </c>
      <c r="H45" s="2" t="s">
        <v>13</v>
      </c>
      <c r="I45" s="3">
        <v>5122.5600000000004</v>
      </c>
      <c r="J45" s="2">
        <v>-1.29</v>
      </c>
      <c r="K45" s="2">
        <v>-0.02</v>
      </c>
      <c r="L45" s="2" t="s">
        <v>14</v>
      </c>
      <c r="M45" s="2" t="s">
        <v>13</v>
      </c>
    </row>
    <row r="46" spans="2:13" ht="12.75">
      <c r="B46" s="2" t="s">
        <v>15</v>
      </c>
      <c r="C46" s="2">
        <v>0.20200000000000001</v>
      </c>
      <c r="D46" s="4">
        <v>45125</v>
      </c>
      <c r="E46" s="2">
        <v>102.129</v>
      </c>
      <c r="F46" s="2">
        <v>20.63</v>
      </c>
      <c r="G46" s="5">
        <v>45281</v>
      </c>
      <c r="H46" s="2">
        <v>102.03</v>
      </c>
      <c r="I46" s="2">
        <v>20.61</v>
      </c>
      <c r="J46" s="2">
        <v>0</v>
      </c>
      <c r="K46" s="2">
        <v>-0.02</v>
      </c>
      <c r="L46" s="2" t="s">
        <v>14</v>
      </c>
      <c r="M46" s="2" t="s">
        <v>16</v>
      </c>
    </row>
    <row r="47" spans="2:13" ht="12.75">
      <c r="B47" s="2" t="s">
        <v>15</v>
      </c>
      <c r="C47" s="2">
        <v>49.798000000000002</v>
      </c>
      <c r="D47" s="4">
        <v>45125</v>
      </c>
      <c r="E47" s="2">
        <v>102.11</v>
      </c>
      <c r="F47" s="3">
        <v>5084.87</v>
      </c>
      <c r="G47" s="5">
        <v>45281</v>
      </c>
      <c r="H47" s="2">
        <v>102.039</v>
      </c>
      <c r="I47" s="3">
        <v>5081.34</v>
      </c>
      <c r="J47" s="2">
        <v>-3.53</v>
      </c>
      <c r="K47" s="2">
        <v>0</v>
      </c>
      <c r="L47" s="2" t="s">
        <v>14</v>
      </c>
      <c r="M47" s="2" t="s">
        <v>16</v>
      </c>
    </row>
    <row r="48" spans="2:13" ht="12.75">
      <c r="B48" s="2" t="s">
        <v>15</v>
      </c>
      <c r="C48" s="2">
        <v>0.20200000000000001</v>
      </c>
      <c r="D48" s="5">
        <v>45211</v>
      </c>
      <c r="E48" s="2">
        <v>90.941000000000003</v>
      </c>
      <c r="F48" s="2">
        <v>18.37</v>
      </c>
      <c r="G48" s="5">
        <v>45281</v>
      </c>
      <c r="H48" s="2">
        <v>102.03</v>
      </c>
      <c r="I48" s="2">
        <v>20.61</v>
      </c>
      <c r="J48" s="2">
        <v>2.2400000000000002</v>
      </c>
      <c r="K48" s="2">
        <v>0</v>
      </c>
      <c r="L48" s="2" t="s">
        <v>14</v>
      </c>
      <c r="M48" s="2" t="s">
        <v>16</v>
      </c>
    </row>
    <row r="49" spans="2:11" ht="12.75">
      <c r="B49" s="2" t="s">
        <v>29</v>
      </c>
      <c r="F49" s="6">
        <v>67105.62</v>
      </c>
      <c r="I49" s="6">
        <v>83166.44</v>
      </c>
      <c r="J49" s="6">
        <v>16452.669999999998</v>
      </c>
      <c r="K49" s="6">
        <v>-391.84</v>
      </c>
    </row>
    <row r="52" spans="2:11" ht="15.75" customHeight="1">
      <c r="I5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W68"/>
  <sheetViews>
    <sheetView workbookViewId="0">
      <selection activeCell="J5" sqref="J5:J34"/>
    </sheetView>
  </sheetViews>
  <sheetFormatPr defaultColWidth="12.5703125" defaultRowHeight="15.75" customHeight="1"/>
  <cols>
    <col min="8" max="8" width="14.140625" customWidth="1"/>
    <col min="11" max="11" width="16.85546875" customWidth="1"/>
    <col min="20" max="20" width="13.85546875" customWidth="1"/>
    <col min="21" max="21" width="16.5703125" customWidth="1"/>
    <col min="22" max="22" width="17.28515625" customWidth="1"/>
    <col min="23" max="23" width="14" customWidth="1"/>
  </cols>
  <sheetData>
    <row r="1" spans="1:23" ht="12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/>
      <c r="P1" s="1"/>
      <c r="Q1" s="1"/>
      <c r="R1" s="1"/>
    </row>
    <row r="2" spans="1:23" ht="12.75" hidden="1">
      <c r="B2" s="2" t="s">
        <v>12</v>
      </c>
      <c r="C2" s="2">
        <v>40</v>
      </c>
      <c r="D2" s="2" t="s">
        <v>13</v>
      </c>
      <c r="E2" s="2" t="s">
        <v>13</v>
      </c>
      <c r="F2" s="3">
        <v>5040</v>
      </c>
      <c r="G2" s="2" t="s">
        <v>13</v>
      </c>
      <c r="H2" s="2" t="s">
        <v>13</v>
      </c>
      <c r="I2" s="3">
        <v>6240.54</v>
      </c>
      <c r="J2" s="3">
        <v>1200.54</v>
      </c>
      <c r="K2" s="2">
        <v>0</v>
      </c>
      <c r="L2" s="2" t="s">
        <v>18</v>
      </c>
      <c r="M2" s="2" t="s">
        <v>13</v>
      </c>
      <c r="N2" s="2"/>
      <c r="O2" s="2"/>
      <c r="P2" s="2"/>
      <c r="Q2" s="2"/>
      <c r="R2" s="2"/>
    </row>
    <row r="3" spans="1:23" s="14" customFormat="1" ht="12.75" hidden="1">
      <c r="A3" s="13" t="s">
        <v>12</v>
      </c>
      <c r="B3" s="13" t="s">
        <v>15</v>
      </c>
      <c r="C3" s="13">
        <v>40</v>
      </c>
      <c r="D3" s="15">
        <v>44929</v>
      </c>
      <c r="E3" s="13">
        <v>126</v>
      </c>
      <c r="F3" s="18">
        <v>5040</v>
      </c>
      <c r="G3" s="15">
        <v>45001</v>
      </c>
      <c r="H3" s="13">
        <v>156.01400000000001</v>
      </c>
      <c r="I3" s="18">
        <v>6240.54</v>
      </c>
      <c r="J3" s="18">
        <v>1200.54</v>
      </c>
      <c r="K3" s="13">
        <v>0</v>
      </c>
      <c r="L3" s="13" t="s">
        <v>14</v>
      </c>
      <c r="M3" s="13" t="s">
        <v>16</v>
      </c>
      <c r="N3" s="13"/>
      <c r="O3" s="13"/>
      <c r="P3" s="13"/>
      <c r="Q3" s="13"/>
      <c r="R3" s="13"/>
    </row>
    <row r="4" spans="1:23" ht="12.75" hidden="1">
      <c r="B4" s="2" t="s">
        <v>17</v>
      </c>
      <c r="C4" s="2"/>
      <c r="D4" s="5"/>
      <c r="E4" s="2"/>
      <c r="F4" s="3"/>
      <c r="G4" s="5"/>
      <c r="H4" s="2"/>
      <c r="I4" s="3"/>
      <c r="J4" s="3"/>
      <c r="K4" s="2"/>
      <c r="L4" s="2"/>
      <c r="M4" s="2"/>
      <c r="N4" s="2"/>
      <c r="O4" s="2"/>
      <c r="P4" s="2"/>
      <c r="Q4" s="2"/>
      <c r="R4" s="2"/>
    </row>
    <row r="5" spans="1:23" s="14" customFormat="1" ht="12.75">
      <c r="A5" s="13" t="s">
        <v>17</v>
      </c>
      <c r="B5" s="13" t="s">
        <v>15</v>
      </c>
      <c r="C5" s="13">
        <v>74</v>
      </c>
      <c r="D5" s="15">
        <v>44910</v>
      </c>
      <c r="E5" s="13">
        <v>110.874</v>
      </c>
      <c r="F5" s="18">
        <v>8204.68</v>
      </c>
      <c r="G5" s="15">
        <v>45281</v>
      </c>
      <c r="H5" s="13">
        <v>266.05099999999999</v>
      </c>
      <c r="I5" s="18">
        <v>19687.77</v>
      </c>
      <c r="J5" s="18">
        <v>11483.09</v>
      </c>
      <c r="K5" s="13">
        <v>0</v>
      </c>
      <c r="L5" s="13" t="s">
        <v>20</v>
      </c>
      <c r="M5" s="13" t="s">
        <v>19</v>
      </c>
      <c r="N5" s="13"/>
      <c r="O5" s="13"/>
      <c r="P5" s="13"/>
      <c r="Q5" s="13"/>
      <c r="R5" s="13"/>
    </row>
    <row r="6" spans="1:23" s="14" customFormat="1" ht="12.75">
      <c r="A6" s="13" t="s">
        <v>17</v>
      </c>
      <c r="B6" s="13" t="s">
        <v>15</v>
      </c>
      <c r="C6" s="13">
        <v>13</v>
      </c>
      <c r="D6" s="15">
        <v>44180</v>
      </c>
      <c r="E6" s="13">
        <v>136.96100000000001</v>
      </c>
      <c r="F6" s="18">
        <v>1780.49</v>
      </c>
      <c r="G6" s="15">
        <v>45016</v>
      </c>
      <c r="H6" s="13">
        <v>199.24700000000001</v>
      </c>
      <c r="I6" s="18">
        <v>2590.2199999999998</v>
      </c>
      <c r="J6" s="13">
        <v>809.73</v>
      </c>
      <c r="K6" s="13">
        <v>0</v>
      </c>
      <c r="L6" s="13" t="s">
        <v>20</v>
      </c>
      <c r="M6" s="13" t="s">
        <v>19</v>
      </c>
      <c r="N6" s="13"/>
      <c r="O6" s="13"/>
      <c r="P6" s="13"/>
      <c r="Q6" s="13"/>
      <c r="R6" s="13"/>
    </row>
    <row r="7" spans="1:23" ht="12.75" hidden="1">
      <c r="B7" s="2" t="s">
        <v>21</v>
      </c>
      <c r="C7" s="2">
        <v>100</v>
      </c>
      <c r="D7" s="2" t="s">
        <v>13</v>
      </c>
      <c r="E7" s="2" t="s">
        <v>13</v>
      </c>
      <c r="F7" s="3">
        <v>2800</v>
      </c>
      <c r="G7" s="2" t="s">
        <v>13</v>
      </c>
      <c r="H7" s="2" t="s">
        <v>13</v>
      </c>
      <c r="I7" s="3">
        <v>2768.96</v>
      </c>
      <c r="J7" s="2">
        <v>-31.04</v>
      </c>
      <c r="K7" s="2">
        <v>0</v>
      </c>
      <c r="L7" s="2" t="s">
        <v>18</v>
      </c>
      <c r="M7" s="2" t="s">
        <v>13</v>
      </c>
      <c r="N7" s="2"/>
      <c r="O7" s="2"/>
      <c r="P7" s="2"/>
      <c r="Q7" s="2"/>
      <c r="R7" s="2"/>
    </row>
    <row r="8" spans="1:23" s="14" customFormat="1" ht="12.75">
      <c r="A8" s="13" t="s">
        <v>21</v>
      </c>
      <c r="B8" s="13" t="s">
        <v>15</v>
      </c>
      <c r="C8" s="13">
        <v>100</v>
      </c>
      <c r="D8" s="15">
        <v>44505</v>
      </c>
      <c r="E8" s="13">
        <v>28</v>
      </c>
      <c r="F8" s="18">
        <v>2800</v>
      </c>
      <c r="G8" s="15">
        <v>45124</v>
      </c>
      <c r="H8" s="13">
        <v>27.69</v>
      </c>
      <c r="I8" s="18">
        <v>2768.96</v>
      </c>
      <c r="J8" s="13">
        <v>-31.04</v>
      </c>
      <c r="K8" s="13">
        <v>0</v>
      </c>
      <c r="L8" s="13" t="s">
        <v>20</v>
      </c>
      <c r="M8" s="13" t="s">
        <v>16</v>
      </c>
      <c r="N8" s="13"/>
      <c r="O8" s="13"/>
      <c r="P8" s="13"/>
      <c r="Q8" s="13"/>
      <c r="R8" s="13"/>
      <c r="U8" s="14" t="s">
        <v>38</v>
      </c>
    </row>
    <row r="9" spans="1:23" ht="12.75" hidden="1">
      <c r="B9" s="2" t="s">
        <v>22</v>
      </c>
      <c r="C9" s="2">
        <v>10</v>
      </c>
      <c r="D9" s="2" t="s">
        <v>13</v>
      </c>
      <c r="E9" s="2" t="s">
        <v>13</v>
      </c>
      <c r="F9" s="3">
        <v>2300</v>
      </c>
      <c r="G9" s="2" t="s">
        <v>13</v>
      </c>
      <c r="H9" s="2" t="s">
        <v>13</v>
      </c>
      <c r="I9" s="2">
        <v>530.79</v>
      </c>
      <c r="J9" s="3">
        <v>-1769.21</v>
      </c>
      <c r="K9" s="2">
        <v>0</v>
      </c>
      <c r="L9" s="2" t="s">
        <v>18</v>
      </c>
      <c r="M9" s="2" t="s">
        <v>13</v>
      </c>
      <c r="N9" s="2"/>
      <c r="O9" s="2"/>
      <c r="P9" s="2"/>
      <c r="Q9" s="2"/>
      <c r="R9" s="2"/>
      <c r="T9" s="10" t="s">
        <v>35</v>
      </c>
      <c r="U9" t="s">
        <v>37</v>
      </c>
      <c r="V9" t="s">
        <v>39</v>
      </c>
      <c r="W9" t="s">
        <v>40</v>
      </c>
    </row>
    <row r="10" spans="1:23" s="14" customFormat="1" ht="12.75">
      <c r="A10" s="13" t="s">
        <v>22</v>
      </c>
      <c r="B10" s="13" t="s">
        <v>15</v>
      </c>
      <c r="C10" s="13">
        <v>10</v>
      </c>
      <c r="D10" s="15">
        <v>44532</v>
      </c>
      <c r="E10" s="13">
        <v>230</v>
      </c>
      <c r="F10" s="18">
        <v>2300</v>
      </c>
      <c r="G10" s="15">
        <v>45125</v>
      </c>
      <c r="H10" s="13">
        <v>53.079000000000001</v>
      </c>
      <c r="I10" s="13">
        <v>530.79</v>
      </c>
      <c r="J10" s="18">
        <v>-1769.21</v>
      </c>
      <c r="K10" s="13">
        <v>0</v>
      </c>
      <c r="L10" s="13" t="s">
        <v>20</v>
      </c>
      <c r="M10" s="13" t="s">
        <v>16</v>
      </c>
      <c r="N10" s="13"/>
      <c r="O10" s="13"/>
      <c r="P10" s="13"/>
      <c r="Q10" s="13"/>
      <c r="R10" s="13"/>
      <c r="T10" s="16" t="s">
        <v>12</v>
      </c>
      <c r="U10" s="17">
        <v>6240.54</v>
      </c>
      <c r="V10" s="17">
        <v>5040</v>
      </c>
      <c r="W10" s="17">
        <v>1200.54</v>
      </c>
    </row>
    <row r="11" spans="1:23" ht="12.75" hidden="1">
      <c r="B11" s="2" t="s">
        <v>23</v>
      </c>
      <c r="C11" s="2">
        <v>150</v>
      </c>
      <c r="D11" s="2" t="s">
        <v>13</v>
      </c>
      <c r="E11" s="2" t="s">
        <v>13</v>
      </c>
      <c r="F11" s="3">
        <v>18232.32</v>
      </c>
      <c r="G11" s="2" t="s">
        <v>13</v>
      </c>
      <c r="H11" s="2" t="s">
        <v>13</v>
      </c>
      <c r="I11" s="3">
        <v>18870.32</v>
      </c>
      <c r="J11" s="3">
        <v>1029.82</v>
      </c>
      <c r="K11" s="2">
        <v>-391.82</v>
      </c>
      <c r="L11" s="2" t="s">
        <v>18</v>
      </c>
      <c r="M11" s="2" t="s">
        <v>13</v>
      </c>
      <c r="N11" s="2"/>
      <c r="O11" s="2"/>
      <c r="P11" s="2"/>
      <c r="Q11" s="2"/>
      <c r="R11" s="2"/>
      <c r="T11" s="11" t="s">
        <v>17</v>
      </c>
      <c r="U11" s="12"/>
      <c r="V11" s="12"/>
      <c r="W11" s="12"/>
    </row>
    <row r="12" spans="1:23" s="14" customFormat="1" ht="12.75">
      <c r="A12" s="13" t="s">
        <v>23</v>
      </c>
      <c r="B12" s="13" t="s">
        <v>15</v>
      </c>
      <c r="C12" s="13">
        <v>20</v>
      </c>
      <c r="D12" s="15">
        <v>44608</v>
      </c>
      <c r="E12" s="13">
        <v>135</v>
      </c>
      <c r="F12" s="18">
        <v>2700</v>
      </c>
      <c r="G12" s="15">
        <v>45057</v>
      </c>
      <c r="H12" s="13">
        <v>115.40900000000001</v>
      </c>
      <c r="I12" s="18">
        <v>2308.1799999999998</v>
      </c>
      <c r="J12" s="13">
        <v>0</v>
      </c>
      <c r="K12" s="13">
        <v>-391.82</v>
      </c>
      <c r="L12" s="13" t="s">
        <v>20</v>
      </c>
      <c r="M12" s="13" t="s">
        <v>16</v>
      </c>
      <c r="N12" s="13"/>
      <c r="O12" s="13"/>
      <c r="P12" s="13"/>
      <c r="Q12" s="13"/>
      <c r="R12" s="13"/>
      <c r="T12" s="16" t="s">
        <v>21</v>
      </c>
      <c r="U12" s="17">
        <v>2768.96</v>
      </c>
      <c r="V12" s="17">
        <v>2800</v>
      </c>
      <c r="W12" s="17">
        <v>-31.04</v>
      </c>
    </row>
    <row r="13" spans="1:23" s="14" customFormat="1" ht="12.75" hidden="1">
      <c r="B13" s="13" t="s">
        <v>15</v>
      </c>
      <c r="C13" s="13">
        <v>30</v>
      </c>
      <c r="D13" s="15">
        <v>45065</v>
      </c>
      <c r="E13" s="13">
        <v>123.41</v>
      </c>
      <c r="F13" s="18">
        <v>3702.3</v>
      </c>
      <c r="G13" s="15">
        <v>45145</v>
      </c>
      <c r="H13" s="13">
        <v>130.999</v>
      </c>
      <c r="I13" s="18">
        <v>3929.96</v>
      </c>
      <c r="J13" s="13">
        <v>227.66</v>
      </c>
      <c r="K13" s="13">
        <v>0</v>
      </c>
      <c r="L13" s="13" t="s">
        <v>14</v>
      </c>
      <c r="M13" s="13" t="s">
        <v>16</v>
      </c>
      <c r="N13" s="13"/>
      <c r="O13" s="13"/>
      <c r="P13" s="13"/>
      <c r="Q13" s="13"/>
      <c r="R13" s="13"/>
      <c r="T13" s="16" t="s">
        <v>22</v>
      </c>
      <c r="U13" s="17">
        <v>530.79</v>
      </c>
      <c r="V13" s="17">
        <v>2300</v>
      </c>
      <c r="W13" s="17">
        <v>-1769.21</v>
      </c>
    </row>
    <row r="14" spans="1:23" s="14" customFormat="1" ht="12.75">
      <c r="A14" s="13" t="s">
        <v>23</v>
      </c>
      <c r="B14" s="13" t="s">
        <v>15</v>
      </c>
      <c r="C14" s="13">
        <v>20</v>
      </c>
      <c r="D14" s="15">
        <v>44608</v>
      </c>
      <c r="E14" s="13">
        <v>143.001</v>
      </c>
      <c r="F14" s="18">
        <v>2860.02</v>
      </c>
      <c r="G14" s="15">
        <v>45145</v>
      </c>
      <c r="H14" s="13">
        <v>130.999</v>
      </c>
      <c r="I14" s="18">
        <v>2619.98</v>
      </c>
      <c r="J14" s="13">
        <v>-240.04</v>
      </c>
      <c r="K14" s="13" t="s">
        <v>13</v>
      </c>
      <c r="L14" s="13" t="s">
        <v>20</v>
      </c>
      <c r="M14" s="13" t="s">
        <v>16</v>
      </c>
      <c r="N14" s="13"/>
      <c r="O14" s="13"/>
      <c r="P14" s="13"/>
      <c r="Q14" s="13"/>
      <c r="R14" s="13"/>
      <c r="T14" s="16" t="s">
        <v>23</v>
      </c>
      <c r="U14" s="17">
        <v>18870.32</v>
      </c>
      <c r="V14" s="17">
        <v>18232.32</v>
      </c>
      <c r="W14" s="17">
        <v>1029.82</v>
      </c>
    </row>
    <row r="15" spans="1:23" s="14" customFormat="1" ht="12.75" hidden="1">
      <c r="B15" s="13" t="s">
        <v>15</v>
      </c>
      <c r="C15" s="13">
        <v>30</v>
      </c>
      <c r="D15" s="15">
        <v>44965</v>
      </c>
      <c r="E15" s="13">
        <v>99</v>
      </c>
      <c r="F15" s="18">
        <v>2970</v>
      </c>
      <c r="G15" s="15">
        <v>45057</v>
      </c>
      <c r="H15" s="13">
        <v>115.40900000000001</v>
      </c>
      <c r="I15" s="18">
        <v>3462.26</v>
      </c>
      <c r="J15" s="13">
        <v>492.26</v>
      </c>
      <c r="K15" s="13">
        <v>0</v>
      </c>
      <c r="L15" s="13" t="s">
        <v>14</v>
      </c>
      <c r="M15" s="13" t="s">
        <v>16</v>
      </c>
      <c r="N15" s="13"/>
      <c r="O15" s="13"/>
      <c r="P15" s="13"/>
      <c r="Q15" s="13"/>
      <c r="R15" s="13"/>
      <c r="T15" s="16" t="s">
        <v>24</v>
      </c>
      <c r="U15" s="17">
        <v>6499.94</v>
      </c>
      <c r="V15" s="17">
        <v>5020</v>
      </c>
      <c r="W15" s="17">
        <v>1479.94</v>
      </c>
    </row>
    <row r="16" spans="1:23" s="14" customFormat="1" ht="12.75" hidden="1">
      <c r="B16" s="13" t="s">
        <v>15</v>
      </c>
      <c r="C16" s="13">
        <v>50</v>
      </c>
      <c r="D16" s="15">
        <v>45070</v>
      </c>
      <c r="E16" s="13">
        <v>120</v>
      </c>
      <c r="F16" s="18">
        <v>6000</v>
      </c>
      <c r="G16" s="15">
        <v>45145</v>
      </c>
      <c r="H16" s="13">
        <v>130.999</v>
      </c>
      <c r="I16" s="18">
        <v>6549.94</v>
      </c>
      <c r="J16" s="13">
        <v>549.94000000000005</v>
      </c>
      <c r="K16" s="13" t="s">
        <v>13</v>
      </c>
      <c r="L16" s="13" t="s">
        <v>14</v>
      </c>
      <c r="M16" s="13" t="s">
        <v>16</v>
      </c>
      <c r="N16" s="13"/>
      <c r="O16" s="13"/>
      <c r="P16" s="13"/>
      <c r="Q16" s="13"/>
      <c r="R16" s="13"/>
      <c r="T16" s="16" t="s">
        <v>25</v>
      </c>
      <c r="U16" s="17">
        <v>874.99</v>
      </c>
      <c r="V16" s="17">
        <v>1112.5</v>
      </c>
      <c r="W16" s="17">
        <v>-237.51</v>
      </c>
    </row>
    <row r="17" spans="1:23" ht="12.75" hidden="1">
      <c r="B17" s="2" t="s">
        <v>24</v>
      </c>
      <c r="C17" s="2">
        <v>20</v>
      </c>
      <c r="D17" s="2" t="s">
        <v>13</v>
      </c>
      <c r="E17" s="2" t="s">
        <v>13</v>
      </c>
      <c r="F17" s="3">
        <v>5020</v>
      </c>
      <c r="G17" s="2" t="s">
        <v>13</v>
      </c>
      <c r="H17" s="2" t="s">
        <v>13</v>
      </c>
      <c r="I17" s="3">
        <v>6499.94</v>
      </c>
      <c r="J17" s="3">
        <v>1479.94</v>
      </c>
      <c r="K17" s="2">
        <v>0</v>
      </c>
      <c r="L17" s="2" t="s">
        <v>18</v>
      </c>
      <c r="M17" s="2" t="s">
        <v>13</v>
      </c>
      <c r="N17" s="2"/>
      <c r="O17" s="2"/>
      <c r="P17" s="2"/>
      <c r="Q17" s="2"/>
      <c r="R17" s="2"/>
      <c r="T17" s="11" t="s">
        <v>26</v>
      </c>
      <c r="U17" s="12">
        <v>2999.9</v>
      </c>
      <c r="V17" s="12">
        <v>13966.76</v>
      </c>
      <c r="W17" s="12">
        <v>-10966.86</v>
      </c>
    </row>
    <row r="18" spans="1:23" s="14" customFormat="1" ht="12.75" hidden="1">
      <c r="B18" s="13" t="s">
        <v>15</v>
      </c>
      <c r="C18" s="13">
        <v>20</v>
      </c>
      <c r="D18" s="15">
        <v>44980</v>
      </c>
      <c r="E18" s="13">
        <v>251</v>
      </c>
      <c r="F18" s="18">
        <v>5020</v>
      </c>
      <c r="G18" s="15">
        <v>45071</v>
      </c>
      <c r="H18" s="13">
        <v>324.99700000000001</v>
      </c>
      <c r="I18" s="18">
        <v>6499.94</v>
      </c>
      <c r="J18" s="18">
        <v>1479.94</v>
      </c>
      <c r="K18" s="13">
        <v>0</v>
      </c>
      <c r="L18" s="13" t="s">
        <v>14</v>
      </c>
      <c r="M18" s="13" t="s">
        <v>16</v>
      </c>
      <c r="N18" s="13"/>
      <c r="O18" s="13"/>
      <c r="P18" s="13"/>
      <c r="Q18" s="13"/>
      <c r="R18" s="13"/>
      <c r="T18" s="16" t="s">
        <v>27</v>
      </c>
      <c r="U18" s="17">
        <v>899.99</v>
      </c>
      <c r="V18" s="17">
        <v>3525</v>
      </c>
      <c r="W18" s="17">
        <v>-2625.01</v>
      </c>
    </row>
    <row r="19" spans="1:23" ht="12.75" hidden="1">
      <c r="B19" s="2" t="s">
        <v>25</v>
      </c>
      <c r="C19" s="2">
        <v>25</v>
      </c>
      <c r="D19" s="2" t="s">
        <v>13</v>
      </c>
      <c r="E19" s="2" t="s">
        <v>13</v>
      </c>
      <c r="F19" s="3">
        <v>1112.5</v>
      </c>
      <c r="G19" s="2" t="s">
        <v>13</v>
      </c>
      <c r="H19" s="2" t="s">
        <v>13</v>
      </c>
      <c r="I19" s="2">
        <v>874.99</v>
      </c>
      <c r="J19" s="2">
        <v>-237.51</v>
      </c>
      <c r="K19" s="2">
        <v>0</v>
      </c>
      <c r="L19" s="2" t="s">
        <v>18</v>
      </c>
      <c r="M19" s="2" t="s">
        <v>13</v>
      </c>
      <c r="N19" s="2"/>
      <c r="O19" s="2"/>
      <c r="P19" s="2"/>
      <c r="Q19" s="2"/>
      <c r="R19" s="2"/>
      <c r="T19" s="11" t="s">
        <v>15</v>
      </c>
      <c r="U19" s="12">
        <v>67085.98</v>
      </c>
      <c r="V19" s="12">
        <v>67105.62</v>
      </c>
      <c r="W19" s="12">
        <v>372.19999999999936</v>
      </c>
    </row>
    <row r="20" spans="1:23" s="14" customFormat="1" ht="12.75">
      <c r="A20" s="13" t="s">
        <v>25</v>
      </c>
      <c r="B20" s="13" t="s">
        <v>15</v>
      </c>
      <c r="C20" s="13">
        <v>25</v>
      </c>
      <c r="D20" s="15">
        <v>44501</v>
      </c>
      <c r="E20" s="13">
        <v>44.5</v>
      </c>
      <c r="F20" s="18">
        <v>1112.5</v>
      </c>
      <c r="G20" s="15">
        <v>45261</v>
      </c>
      <c r="H20" s="13">
        <v>35</v>
      </c>
      <c r="I20" s="13">
        <v>874.99</v>
      </c>
      <c r="J20" s="13">
        <v>-237.51</v>
      </c>
      <c r="K20" s="13">
        <v>0</v>
      </c>
      <c r="L20" s="13" t="s">
        <v>20</v>
      </c>
      <c r="M20" s="13" t="s">
        <v>16</v>
      </c>
      <c r="N20" s="13"/>
      <c r="O20" s="13"/>
      <c r="P20" s="13"/>
      <c r="Q20" s="13"/>
      <c r="R20" s="13"/>
      <c r="T20" s="16" t="s">
        <v>29</v>
      </c>
      <c r="U20" s="17">
        <v>83166.44</v>
      </c>
      <c r="V20" s="17">
        <v>67105.62</v>
      </c>
      <c r="W20" s="17">
        <v>16452.669999999998</v>
      </c>
    </row>
    <row r="21" spans="1:23" ht="12.75" hidden="1">
      <c r="B21" s="2" t="s">
        <v>26</v>
      </c>
      <c r="C21" s="2">
        <v>500</v>
      </c>
      <c r="D21" s="2" t="s">
        <v>13</v>
      </c>
      <c r="E21" s="2" t="s">
        <v>13</v>
      </c>
      <c r="F21" s="3">
        <v>13966.76</v>
      </c>
      <c r="G21" s="2" t="s">
        <v>13</v>
      </c>
      <c r="H21" s="2" t="s">
        <v>13</v>
      </c>
      <c r="I21" s="3">
        <v>2999.9</v>
      </c>
      <c r="J21" s="3">
        <v>-10966.86</v>
      </c>
      <c r="K21" s="2">
        <v>0</v>
      </c>
      <c r="L21" s="2" t="s">
        <v>18</v>
      </c>
      <c r="M21" s="2" t="s">
        <v>13</v>
      </c>
      <c r="N21" s="2"/>
      <c r="O21" s="2"/>
      <c r="P21" s="2"/>
      <c r="Q21" s="2"/>
      <c r="R21" s="2"/>
      <c r="T21" s="11" t="s">
        <v>28</v>
      </c>
      <c r="U21" s="12">
        <v>5122.5600000000004</v>
      </c>
      <c r="V21" s="12">
        <v>5123.87</v>
      </c>
      <c r="W21" s="12">
        <v>-1.29</v>
      </c>
    </row>
    <row r="22" spans="1:23" s="14" customFormat="1" ht="12.75">
      <c r="A22" s="13" t="s">
        <v>26</v>
      </c>
      <c r="B22" s="13" t="s">
        <v>15</v>
      </c>
      <c r="C22" s="13">
        <v>20</v>
      </c>
      <c r="D22" s="15">
        <v>44244</v>
      </c>
      <c r="E22" s="13">
        <v>135.261</v>
      </c>
      <c r="F22" s="18">
        <v>2705.22</v>
      </c>
      <c r="G22" s="15">
        <v>45259</v>
      </c>
      <c r="H22" s="13">
        <v>6</v>
      </c>
      <c r="I22" s="13">
        <v>120</v>
      </c>
      <c r="J22" s="18">
        <v>-2585.2199999999998</v>
      </c>
      <c r="K22" s="13">
        <v>0</v>
      </c>
      <c r="L22" s="13" t="s">
        <v>20</v>
      </c>
      <c r="M22" s="13" t="s">
        <v>16</v>
      </c>
      <c r="N22" s="13"/>
      <c r="O22" s="13"/>
      <c r="P22" s="13"/>
      <c r="Q22" s="13"/>
      <c r="R22" s="13"/>
      <c r="T22" s="16" t="s">
        <v>36</v>
      </c>
      <c r="U22" s="17">
        <v>195060.41</v>
      </c>
      <c r="V22" s="17">
        <v>191331.69</v>
      </c>
      <c r="W22" s="17">
        <v>4904.2499999999973</v>
      </c>
    </row>
    <row r="23" spans="1:23" s="14" customFormat="1" ht="12.75">
      <c r="A23" s="13" t="s">
        <v>26</v>
      </c>
      <c r="B23" s="13" t="s">
        <v>15</v>
      </c>
      <c r="C23" s="13">
        <v>11</v>
      </c>
      <c r="D23" s="15">
        <v>44690</v>
      </c>
      <c r="E23" s="13">
        <v>15</v>
      </c>
      <c r="F23" s="13">
        <v>165</v>
      </c>
      <c r="G23" s="15">
        <v>45259</v>
      </c>
      <c r="H23" s="13">
        <v>6</v>
      </c>
      <c r="I23" s="13">
        <v>66</v>
      </c>
      <c r="J23" s="13">
        <v>-99</v>
      </c>
      <c r="K23" s="13">
        <v>0</v>
      </c>
      <c r="L23" s="13" t="s">
        <v>20</v>
      </c>
      <c r="M23" s="13" t="s">
        <v>16</v>
      </c>
      <c r="N23" s="13"/>
      <c r="O23" s="13"/>
      <c r="P23" s="13"/>
      <c r="Q23" s="13"/>
      <c r="R23" s="13"/>
    </row>
    <row r="24" spans="1:23" s="14" customFormat="1" ht="12.75">
      <c r="A24" s="13" t="s">
        <v>26</v>
      </c>
      <c r="B24" s="13" t="s">
        <v>15</v>
      </c>
      <c r="C24" s="13">
        <v>39</v>
      </c>
      <c r="D24" s="15">
        <v>44704</v>
      </c>
      <c r="E24" s="13">
        <v>13.94</v>
      </c>
      <c r="F24" s="13">
        <v>543.66</v>
      </c>
      <c r="G24" s="15">
        <v>45259</v>
      </c>
      <c r="H24" s="13">
        <v>6</v>
      </c>
      <c r="I24" s="13">
        <v>233.99</v>
      </c>
      <c r="J24" s="13">
        <v>-309.67</v>
      </c>
      <c r="K24" s="13">
        <v>0</v>
      </c>
      <c r="L24" s="13" t="s">
        <v>20</v>
      </c>
      <c r="M24" s="13" t="s">
        <v>16</v>
      </c>
      <c r="N24" s="13"/>
      <c r="O24" s="13"/>
      <c r="P24" s="13"/>
      <c r="Q24" s="13"/>
      <c r="R24" s="13"/>
    </row>
    <row r="25" spans="1:23" s="14" customFormat="1" ht="12.75" hidden="1">
      <c r="B25" s="13" t="s">
        <v>15</v>
      </c>
      <c r="C25" s="13">
        <v>16</v>
      </c>
      <c r="D25" s="15">
        <v>44923</v>
      </c>
      <c r="E25" s="13">
        <v>8</v>
      </c>
      <c r="F25" s="13">
        <v>128</v>
      </c>
      <c r="G25" s="15">
        <v>45259</v>
      </c>
      <c r="H25" s="13">
        <v>6</v>
      </c>
      <c r="I25" s="13">
        <v>96</v>
      </c>
      <c r="J25" s="13">
        <v>-32</v>
      </c>
      <c r="K25" s="13">
        <v>0</v>
      </c>
      <c r="L25" s="13" t="s">
        <v>14</v>
      </c>
      <c r="M25" s="13" t="s">
        <v>16</v>
      </c>
      <c r="N25" s="13"/>
      <c r="O25" s="13"/>
      <c r="P25" s="13"/>
      <c r="Q25" s="13"/>
      <c r="R25" s="13"/>
    </row>
    <row r="26" spans="1:23" s="14" customFormat="1" ht="12.75" hidden="1">
      <c r="B26" s="13" t="s">
        <v>15</v>
      </c>
      <c r="C26" s="13">
        <v>34</v>
      </c>
      <c r="D26" s="15">
        <v>44925</v>
      </c>
      <c r="E26" s="13">
        <v>7.8949999999999996</v>
      </c>
      <c r="F26" s="13">
        <v>268.43</v>
      </c>
      <c r="G26" s="15">
        <v>45259</v>
      </c>
      <c r="H26" s="13">
        <v>6</v>
      </c>
      <c r="I26" s="13">
        <v>203.99</v>
      </c>
      <c r="J26" s="13">
        <v>-64.44</v>
      </c>
      <c r="K26" s="13">
        <v>0</v>
      </c>
      <c r="L26" s="13" t="s">
        <v>14</v>
      </c>
      <c r="M26" s="13" t="s">
        <v>16</v>
      </c>
      <c r="N26" s="13"/>
      <c r="O26" s="13"/>
      <c r="P26" s="13"/>
      <c r="Q26" s="13"/>
      <c r="R26" s="13"/>
      <c r="U26" s="14" t="s">
        <v>38</v>
      </c>
    </row>
    <row r="27" spans="1:23" s="14" customFormat="1" ht="12.75">
      <c r="A27" s="13" t="s">
        <v>26</v>
      </c>
      <c r="B27" s="13" t="s">
        <v>15</v>
      </c>
      <c r="C27" s="13">
        <v>50</v>
      </c>
      <c r="D27" s="15">
        <v>44680</v>
      </c>
      <c r="E27" s="13">
        <v>17.548999999999999</v>
      </c>
      <c r="F27" s="13">
        <v>877.45</v>
      </c>
      <c r="G27" s="15">
        <v>45259</v>
      </c>
      <c r="H27" s="13">
        <v>6</v>
      </c>
      <c r="I27" s="13">
        <v>299.99</v>
      </c>
      <c r="J27" s="13">
        <v>-577.46</v>
      </c>
      <c r="K27" s="13">
        <v>0</v>
      </c>
      <c r="L27" s="13" t="s">
        <v>20</v>
      </c>
      <c r="M27" s="13" t="s">
        <v>16</v>
      </c>
      <c r="N27" s="13"/>
      <c r="O27" s="13"/>
      <c r="P27" s="13"/>
      <c r="Q27" s="13"/>
      <c r="R27" s="13"/>
      <c r="T27" s="14" t="s">
        <v>35</v>
      </c>
      <c r="U27" s="14" t="s">
        <v>37</v>
      </c>
      <c r="V27" s="14" t="s">
        <v>39</v>
      </c>
      <c r="W27" s="14" t="s">
        <v>40</v>
      </c>
    </row>
    <row r="28" spans="1:23" s="14" customFormat="1" ht="12.75">
      <c r="A28" s="13" t="s">
        <v>26</v>
      </c>
      <c r="B28" s="13" t="s">
        <v>15</v>
      </c>
      <c r="C28" s="13">
        <v>71</v>
      </c>
      <c r="D28" s="15">
        <v>44663</v>
      </c>
      <c r="E28" s="13">
        <v>24</v>
      </c>
      <c r="F28" s="18">
        <v>1704</v>
      </c>
      <c r="G28" s="15">
        <v>45259</v>
      </c>
      <c r="H28" s="13">
        <v>6</v>
      </c>
      <c r="I28" s="13">
        <v>425.99</v>
      </c>
      <c r="J28" s="18">
        <v>-1278.01</v>
      </c>
      <c r="K28" s="13">
        <v>0</v>
      </c>
      <c r="L28" s="13" t="s">
        <v>20</v>
      </c>
      <c r="M28" s="13" t="s">
        <v>16</v>
      </c>
      <c r="N28" s="13"/>
      <c r="O28" s="13"/>
      <c r="P28" s="13"/>
      <c r="Q28" s="13"/>
      <c r="R28" s="13"/>
      <c r="T28" s="16" t="s">
        <v>12</v>
      </c>
      <c r="U28" s="17">
        <v>6240.54</v>
      </c>
      <c r="V28" s="17">
        <v>5040</v>
      </c>
      <c r="W28" s="17">
        <v>1200.54</v>
      </c>
    </row>
    <row r="29" spans="1:23" s="14" customFormat="1" ht="12.75">
      <c r="A29" s="13" t="s">
        <v>26</v>
      </c>
      <c r="B29" s="13" t="s">
        <v>15</v>
      </c>
      <c r="C29" s="13">
        <v>30</v>
      </c>
      <c r="D29" s="15">
        <v>44399</v>
      </c>
      <c r="E29" s="13">
        <v>120</v>
      </c>
      <c r="F29" s="18">
        <v>3600</v>
      </c>
      <c r="G29" s="15">
        <v>45259</v>
      </c>
      <c r="H29" s="13">
        <v>6</v>
      </c>
      <c r="I29" s="13">
        <v>179.99</v>
      </c>
      <c r="J29" s="18">
        <v>-3420.01</v>
      </c>
      <c r="K29" s="13">
        <v>0</v>
      </c>
      <c r="L29" s="13" t="s">
        <v>20</v>
      </c>
      <c r="M29" s="13" t="s">
        <v>16</v>
      </c>
      <c r="N29" s="13"/>
      <c r="O29" s="13"/>
      <c r="P29" s="13"/>
      <c r="Q29" s="13"/>
      <c r="R29" s="13"/>
      <c r="T29" s="16" t="s">
        <v>17</v>
      </c>
      <c r="U29" s="17">
        <v>38358.46</v>
      </c>
      <c r="V29" s="17">
        <v>9985.17</v>
      </c>
      <c r="W29" s="17">
        <v>28373.29</v>
      </c>
    </row>
    <row r="30" spans="1:23" s="14" customFormat="1" ht="12.75">
      <c r="A30" s="13" t="s">
        <v>26</v>
      </c>
      <c r="B30" s="13" t="s">
        <v>15</v>
      </c>
      <c r="C30" s="13">
        <v>100</v>
      </c>
      <c r="D30" s="15">
        <v>44586</v>
      </c>
      <c r="E30" s="13">
        <v>27</v>
      </c>
      <c r="F30" s="18">
        <v>2700</v>
      </c>
      <c r="G30" s="15">
        <v>45259</v>
      </c>
      <c r="H30" s="13">
        <v>6</v>
      </c>
      <c r="I30" s="13">
        <v>599.98</v>
      </c>
      <c r="J30" s="18">
        <v>-2100.02</v>
      </c>
      <c r="K30" s="13">
        <v>0</v>
      </c>
      <c r="L30" s="13" t="s">
        <v>20</v>
      </c>
      <c r="M30" s="13" t="s">
        <v>16</v>
      </c>
      <c r="N30" s="13"/>
      <c r="O30" s="13"/>
      <c r="P30" s="13"/>
      <c r="Q30" s="13"/>
      <c r="R30" s="13"/>
      <c r="T30" s="16" t="s">
        <v>21</v>
      </c>
      <c r="U30" s="17">
        <v>2768.96</v>
      </c>
      <c r="V30" s="17">
        <v>2800</v>
      </c>
      <c r="W30" s="17">
        <v>-31.04</v>
      </c>
    </row>
    <row r="31" spans="1:23" s="14" customFormat="1" ht="12.75">
      <c r="A31" s="13" t="s">
        <v>26</v>
      </c>
      <c r="B31" s="13" t="s">
        <v>15</v>
      </c>
      <c r="C31" s="13">
        <v>10</v>
      </c>
      <c r="D31" s="15">
        <v>44595</v>
      </c>
      <c r="E31" s="13">
        <v>25</v>
      </c>
      <c r="F31" s="13">
        <v>250</v>
      </c>
      <c r="G31" s="15">
        <v>45259</v>
      </c>
      <c r="H31" s="13">
        <v>6</v>
      </c>
      <c r="I31" s="13">
        <v>60</v>
      </c>
      <c r="J31" s="13">
        <v>-190</v>
      </c>
      <c r="K31" s="13">
        <v>0</v>
      </c>
      <c r="L31" s="13" t="s">
        <v>20</v>
      </c>
      <c r="M31" s="13" t="s">
        <v>16</v>
      </c>
      <c r="N31" s="13"/>
      <c r="O31" s="13"/>
      <c r="P31" s="13"/>
      <c r="Q31" s="13"/>
      <c r="R31" s="13"/>
      <c r="T31" s="16" t="s">
        <v>22</v>
      </c>
      <c r="U31" s="17">
        <v>530.79</v>
      </c>
      <c r="V31" s="17">
        <v>2300</v>
      </c>
      <c r="W31" s="17">
        <v>-1769.21</v>
      </c>
    </row>
    <row r="32" spans="1:23" s="14" customFormat="1" ht="12.75">
      <c r="A32" s="13" t="s">
        <v>26</v>
      </c>
      <c r="B32" s="13" t="s">
        <v>15</v>
      </c>
      <c r="C32" s="13">
        <v>19</v>
      </c>
      <c r="D32" s="15">
        <v>44615</v>
      </c>
      <c r="E32" s="13">
        <v>27</v>
      </c>
      <c r="F32" s="13">
        <v>513</v>
      </c>
      <c r="G32" s="15">
        <v>45259</v>
      </c>
      <c r="H32" s="13">
        <v>5.9989999999999997</v>
      </c>
      <c r="I32" s="13">
        <v>113.99</v>
      </c>
      <c r="J32" s="13">
        <v>-399.01</v>
      </c>
      <c r="K32" s="13">
        <v>0</v>
      </c>
      <c r="L32" s="13" t="s">
        <v>20</v>
      </c>
      <c r="M32" s="13" t="s">
        <v>16</v>
      </c>
      <c r="N32" s="13"/>
      <c r="O32" s="13"/>
      <c r="P32" s="13"/>
      <c r="Q32" s="13"/>
      <c r="R32" s="13"/>
      <c r="T32" s="16" t="s">
        <v>23</v>
      </c>
      <c r="U32" s="17">
        <v>18870.32</v>
      </c>
      <c r="V32" s="17">
        <v>18232.32</v>
      </c>
      <c r="W32" s="17">
        <v>1029.82</v>
      </c>
    </row>
    <row r="33" spans="1:23" s="14" customFormat="1" ht="12.75" hidden="1">
      <c r="B33" s="13" t="s">
        <v>15</v>
      </c>
      <c r="C33" s="13">
        <v>100</v>
      </c>
      <c r="D33" s="15">
        <v>45161</v>
      </c>
      <c r="E33" s="13">
        <v>5.12</v>
      </c>
      <c r="F33" s="13">
        <v>512</v>
      </c>
      <c r="G33" s="15">
        <v>45259</v>
      </c>
      <c r="H33" s="13">
        <v>6</v>
      </c>
      <c r="I33" s="13">
        <v>599.98</v>
      </c>
      <c r="J33" s="13">
        <v>87.98</v>
      </c>
      <c r="K33" s="13">
        <v>0</v>
      </c>
      <c r="L33" s="13" t="s">
        <v>14</v>
      </c>
      <c r="M33" s="13" t="s">
        <v>16</v>
      </c>
      <c r="N33" s="13"/>
      <c r="O33" s="13"/>
      <c r="P33" s="13"/>
      <c r="Q33" s="13"/>
      <c r="R33" s="13"/>
      <c r="T33" s="16" t="s">
        <v>24</v>
      </c>
      <c r="U33" s="17">
        <v>6499.94</v>
      </c>
      <c r="V33" s="17">
        <v>5020</v>
      </c>
      <c r="W33" s="17">
        <v>1479.94</v>
      </c>
    </row>
    <row r="34" spans="1:23" s="14" customFormat="1" ht="12.75">
      <c r="A34" s="13" t="s">
        <v>27</v>
      </c>
      <c r="B34" s="13" t="s">
        <v>27</v>
      </c>
      <c r="C34" s="13">
        <v>15</v>
      </c>
      <c r="D34" s="13" t="s">
        <v>13</v>
      </c>
      <c r="E34" s="13" t="s">
        <v>13</v>
      </c>
      <c r="F34" s="18">
        <v>3525</v>
      </c>
      <c r="G34" s="13" t="s">
        <v>13</v>
      </c>
      <c r="H34" s="13" t="s">
        <v>13</v>
      </c>
      <c r="I34" s="13">
        <v>899.99</v>
      </c>
      <c r="J34" s="18">
        <v>-2625.01</v>
      </c>
      <c r="K34" s="13">
        <v>0</v>
      </c>
      <c r="L34" s="13" t="s">
        <v>20</v>
      </c>
      <c r="M34" s="13" t="s">
        <v>13</v>
      </c>
      <c r="N34" s="13"/>
      <c r="O34" s="13"/>
      <c r="P34" s="13"/>
      <c r="Q34" s="13"/>
      <c r="R34" s="13"/>
      <c r="T34" s="16" t="s">
        <v>25</v>
      </c>
      <c r="U34" s="17">
        <v>874.99</v>
      </c>
      <c r="V34" s="17">
        <v>1112.5</v>
      </c>
      <c r="W34" s="17">
        <v>-237.51</v>
      </c>
    </row>
    <row r="35" spans="1:23" ht="12.75" hidden="1">
      <c r="B35" s="2" t="s">
        <v>15</v>
      </c>
      <c r="C35" s="2">
        <v>15</v>
      </c>
      <c r="D35" s="5">
        <v>44496</v>
      </c>
      <c r="E35" s="2">
        <v>235</v>
      </c>
      <c r="F35" s="3">
        <v>3525</v>
      </c>
      <c r="G35" s="5">
        <v>45259</v>
      </c>
      <c r="H35" s="2">
        <v>59.999000000000002</v>
      </c>
      <c r="I35" s="2">
        <v>899.99</v>
      </c>
      <c r="J35" s="3">
        <v>-2625.01</v>
      </c>
      <c r="K35" s="2">
        <v>0</v>
      </c>
      <c r="L35" s="2" t="s">
        <v>18</v>
      </c>
      <c r="M35" s="2" t="s">
        <v>16</v>
      </c>
      <c r="N35" s="2"/>
      <c r="O35" s="2"/>
      <c r="P35" s="2"/>
      <c r="Q35" s="2"/>
      <c r="R35" s="2"/>
      <c r="T35" s="11" t="s">
        <v>26</v>
      </c>
      <c r="U35" s="12">
        <v>2999.9</v>
      </c>
      <c r="V35" s="12">
        <v>13966.76</v>
      </c>
      <c r="W35" s="12">
        <v>-10966.86</v>
      </c>
    </row>
    <row r="36" spans="1:23" ht="12.75" hidden="1">
      <c r="B36" s="2" t="s">
        <v>28</v>
      </c>
      <c r="C36" s="2">
        <v>50.201999999999998</v>
      </c>
      <c r="D36" s="2" t="s">
        <v>13</v>
      </c>
      <c r="E36" s="2" t="s">
        <v>13</v>
      </c>
      <c r="F36" s="3">
        <v>5123.87</v>
      </c>
      <c r="G36" s="2" t="s">
        <v>13</v>
      </c>
      <c r="H36" s="2" t="s">
        <v>13</v>
      </c>
      <c r="I36" s="3">
        <v>5122.5600000000004</v>
      </c>
      <c r="J36" s="2">
        <v>-1.29</v>
      </c>
      <c r="K36" s="2">
        <v>-0.02</v>
      </c>
      <c r="L36" s="2" t="s">
        <v>18</v>
      </c>
      <c r="M36" s="2" t="s">
        <v>13</v>
      </c>
      <c r="N36" s="2"/>
      <c r="O36" s="2"/>
      <c r="P36" s="2"/>
      <c r="Q36" s="2"/>
      <c r="R36" s="2"/>
      <c r="T36" s="11" t="s">
        <v>27</v>
      </c>
      <c r="U36" s="12">
        <v>899.99</v>
      </c>
      <c r="V36" s="12">
        <v>3525</v>
      </c>
      <c r="W36" s="12">
        <v>-2625.01</v>
      </c>
    </row>
    <row r="37" spans="1:23" s="14" customFormat="1" ht="12.75" hidden="1">
      <c r="A37" s="13" t="s">
        <v>28</v>
      </c>
      <c r="B37" s="13" t="s">
        <v>15</v>
      </c>
      <c r="C37" s="13">
        <v>0.20200000000000001</v>
      </c>
      <c r="D37" s="15">
        <v>45125</v>
      </c>
      <c r="E37" s="13">
        <v>102.129</v>
      </c>
      <c r="F37" s="13">
        <v>20.63</v>
      </c>
      <c r="G37" s="15">
        <v>45281</v>
      </c>
      <c r="H37" s="13">
        <v>102.03</v>
      </c>
      <c r="I37" s="13">
        <v>20.61</v>
      </c>
      <c r="J37" s="13">
        <v>0</v>
      </c>
      <c r="K37" s="13">
        <v>-0.02</v>
      </c>
      <c r="L37" s="13" t="s">
        <v>14</v>
      </c>
      <c r="M37" s="13" t="s">
        <v>16</v>
      </c>
      <c r="N37" s="13"/>
      <c r="O37" s="13"/>
      <c r="P37" s="13"/>
      <c r="Q37" s="13"/>
      <c r="R37" s="13"/>
      <c r="T37" s="16" t="s">
        <v>15</v>
      </c>
      <c r="U37" s="17">
        <v>83166.46000000005</v>
      </c>
      <c r="V37" s="17">
        <v>67105.62</v>
      </c>
      <c r="W37" s="17">
        <v>16452.680000000004</v>
      </c>
    </row>
    <row r="38" spans="1:23" s="14" customFormat="1" ht="12.75" hidden="1">
      <c r="A38" s="13" t="s">
        <v>28</v>
      </c>
      <c r="B38" s="13" t="s">
        <v>15</v>
      </c>
      <c r="C38" s="13">
        <v>49.798000000000002</v>
      </c>
      <c r="D38" s="15">
        <v>45125</v>
      </c>
      <c r="E38" s="13">
        <v>102.11</v>
      </c>
      <c r="F38" s="18">
        <v>5084.87</v>
      </c>
      <c r="G38" s="15">
        <v>45281</v>
      </c>
      <c r="H38" s="13">
        <v>102.039</v>
      </c>
      <c r="I38" s="18">
        <v>5081.34</v>
      </c>
      <c r="J38" s="13">
        <v>-3.53</v>
      </c>
      <c r="K38" s="13">
        <v>0</v>
      </c>
      <c r="L38" s="13" t="s">
        <v>14</v>
      </c>
      <c r="M38" s="13" t="s">
        <v>16</v>
      </c>
      <c r="N38" s="13"/>
      <c r="O38" s="13"/>
      <c r="P38" s="13"/>
      <c r="Q38" s="13"/>
      <c r="R38" s="13"/>
      <c r="T38" s="16" t="s">
        <v>29</v>
      </c>
      <c r="U38" s="17">
        <v>83166.44</v>
      </c>
      <c r="V38" s="17">
        <v>67105.62</v>
      </c>
      <c r="W38" s="17">
        <v>16452.669999999998</v>
      </c>
    </row>
    <row r="39" spans="1:23" s="14" customFormat="1" ht="12.75" hidden="1">
      <c r="A39" s="13" t="s">
        <v>28</v>
      </c>
      <c r="B39" s="13" t="s">
        <v>15</v>
      </c>
      <c r="C39" s="13">
        <v>0.20200000000000001</v>
      </c>
      <c r="D39" s="15">
        <v>45211</v>
      </c>
      <c r="E39" s="13">
        <v>90.941000000000003</v>
      </c>
      <c r="F39" s="13">
        <v>18.37</v>
      </c>
      <c r="G39" s="15">
        <v>45281</v>
      </c>
      <c r="H39" s="13">
        <v>102.03</v>
      </c>
      <c r="I39" s="13">
        <v>20.61</v>
      </c>
      <c r="J39" s="13">
        <v>2.2400000000000002</v>
      </c>
      <c r="K39" s="13">
        <v>0</v>
      </c>
      <c r="L39" s="13" t="s">
        <v>14</v>
      </c>
      <c r="M39" s="13" t="s">
        <v>16</v>
      </c>
      <c r="N39" s="13"/>
      <c r="O39" s="13"/>
      <c r="P39" s="13"/>
      <c r="Q39" s="13"/>
      <c r="R39" s="13"/>
      <c r="T39" s="16" t="s">
        <v>28</v>
      </c>
      <c r="U39" s="17">
        <v>5122.5600000000004</v>
      </c>
      <c r="V39" s="17">
        <v>5123.87</v>
      </c>
      <c r="W39" s="17">
        <v>-1.29</v>
      </c>
    </row>
    <row r="40" spans="1:23" ht="12.75" hidden="1">
      <c r="B40" s="2" t="s">
        <v>29</v>
      </c>
      <c r="F40" s="6">
        <v>67105.62</v>
      </c>
      <c r="I40" s="6">
        <v>83166.44</v>
      </c>
      <c r="J40" s="6">
        <v>16452.669999999998</v>
      </c>
      <c r="K40" s="6">
        <v>-391.84</v>
      </c>
      <c r="T40" s="11" t="s">
        <v>36</v>
      </c>
      <c r="U40" s="12">
        <v>249499.35000000006</v>
      </c>
      <c r="V40" s="12">
        <v>201316.86</v>
      </c>
      <c r="W40" s="12">
        <v>49358.02</v>
      </c>
    </row>
    <row r="42" spans="1:23" ht="12.75">
      <c r="J42" s="7">
        <f>SUM(J2:J40)</f>
        <v>4904.2499999999927</v>
      </c>
      <c r="L42" s="2" t="s">
        <v>30</v>
      </c>
    </row>
    <row r="46" spans="1:23" ht="12.75">
      <c r="I46" s="3">
        <v>11483.09</v>
      </c>
      <c r="J46" s="3">
        <v>1200.54</v>
      </c>
    </row>
    <row r="47" spans="1:23" ht="12.75">
      <c r="I47" s="2">
        <v>809.73</v>
      </c>
      <c r="J47" s="3">
        <v>1200.54</v>
      </c>
      <c r="M47">
        <v>-8231</v>
      </c>
    </row>
    <row r="48" spans="1:23" ht="12.75">
      <c r="I48" s="2">
        <v>-31.04</v>
      </c>
      <c r="J48" s="2">
        <v>227.66</v>
      </c>
    </row>
    <row r="49" spans="7:12" ht="12.75">
      <c r="G49" s="8">
        <f>I5-F5</f>
        <v>11483.09</v>
      </c>
      <c r="I49" s="2">
        <v>-31.04</v>
      </c>
      <c r="J49" s="2">
        <v>492.26</v>
      </c>
    </row>
    <row r="50" spans="7:12" ht="12.75">
      <c r="I50" s="3">
        <v>-1769.21</v>
      </c>
      <c r="J50" s="2">
        <v>549.94000000000005</v>
      </c>
    </row>
    <row r="51" spans="7:12" ht="12.75">
      <c r="I51" s="3">
        <v>-1769.21</v>
      </c>
      <c r="J51" s="3">
        <v>1479.94</v>
      </c>
    </row>
    <row r="52" spans="7:12" ht="12.75">
      <c r="I52" s="2">
        <v>0</v>
      </c>
      <c r="J52" s="3">
        <v>1479.94</v>
      </c>
    </row>
    <row r="53" spans="7:12" ht="12.75">
      <c r="I53" s="2">
        <v>-240.04</v>
      </c>
      <c r="J53" s="2">
        <v>-32</v>
      </c>
    </row>
    <row r="54" spans="7:12" ht="12.75">
      <c r="I54" s="2">
        <v>-237.51</v>
      </c>
      <c r="J54" s="2">
        <v>-64.44</v>
      </c>
    </row>
    <row r="55" spans="7:12" ht="12.75">
      <c r="I55" s="2">
        <v>-237.51</v>
      </c>
      <c r="J55" s="2">
        <v>87.98</v>
      </c>
    </row>
    <row r="56" spans="7:12" ht="12.75">
      <c r="I56" s="3">
        <v>-2585.2199999999998</v>
      </c>
      <c r="J56" s="2">
        <v>-1.29</v>
      </c>
    </row>
    <row r="57" spans="7:12" ht="12.75">
      <c r="I57" s="2">
        <v>-99</v>
      </c>
      <c r="J57" s="2">
        <v>0</v>
      </c>
    </row>
    <row r="58" spans="7:12" ht="12.75">
      <c r="I58" s="2">
        <v>-309.67</v>
      </c>
      <c r="J58" s="2">
        <v>-3.53</v>
      </c>
    </row>
    <row r="59" spans="7:12" ht="12.75">
      <c r="I59" s="2">
        <v>-577.46</v>
      </c>
      <c r="J59" s="2">
        <v>2.2400000000000002</v>
      </c>
    </row>
    <row r="60" spans="7:12" ht="12.75">
      <c r="I60" s="3">
        <v>-1278.01</v>
      </c>
      <c r="J60" s="7">
        <f>SUM(J46:J59)</f>
        <v>6619.78</v>
      </c>
      <c r="L60" s="2" t="s">
        <v>31</v>
      </c>
    </row>
    <row r="61" spans="7:12" ht="12.75">
      <c r="I61" s="3">
        <v>-3420.01</v>
      </c>
    </row>
    <row r="62" spans="7:12" ht="12.75">
      <c r="I62" s="3">
        <v>-2100.02</v>
      </c>
    </row>
    <row r="63" spans="7:12" ht="12.75">
      <c r="I63" s="2">
        <v>-190</v>
      </c>
    </row>
    <row r="64" spans="7:12" ht="12.75">
      <c r="I64" s="2">
        <v>-399.01</v>
      </c>
    </row>
    <row r="65" spans="9:12" ht="12.75">
      <c r="I65" s="3">
        <v>-2625.01</v>
      </c>
    </row>
    <row r="66" spans="9:12" ht="12.75">
      <c r="I66" s="3">
        <v>-2625.01</v>
      </c>
    </row>
    <row r="68" spans="9:12" ht="12.75">
      <c r="I68" s="7">
        <f>SUM(I46:I66)</f>
        <v>-8231.1600000000017</v>
      </c>
      <c r="L68" s="2" t="s">
        <v>32</v>
      </c>
    </row>
  </sheetData>
  <autoFilter ref="A1:W40">
    <filterColumn colId="11">
      <filters>
        <filter val="Long"/>
      </filters>
    </filterColumn>
    <filterColumn colId="13"/>
    <filterColumn colId="14"/>
    <filterColumn colId="15"/>
    <filterColumn colId="16"/>
    <filterColumn colId="17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G17:J20"/>
  <sheetViews>
    <sheetView workbookViewId="0">
      <selection activeCell="J18" sqref="J18"/>
    </sheetView>
  </sheetViews>
  <sheetFormatPr defaultRowHeight="12.75"/>
  <sheetData>
    <row r="17" spans="7:10">
      <c r="H17" s="9" t="s">
        <v>14</v>
      </c>
      <c r="J17" s="9" t="s">
        <v>20</v>
      </c>
    </row>
    <row r="18" spans="7:10">
      <c r="G18" s="9" t="s">
        <v>33</v>
      </c>
      <c r="H18">
        <v>48785.65</v>
      </c>
      <c r="J18">
        <v>34380</v>
      </c>
    </row>
    <row r="19" spans="7:10">
      <c r="G19" s="9" t="s">
        <v>34</v>
      </c>
      <c r="H19">
        <v>28764</v>
      </c>
      <c r="J19">
        <v>38341</v>
      </c>
    </row>
    <row r="20" spans="7:10">
      <c r="H20">
        <f>H18-H19</f>
        <v>20021.650000000001</v>
      </c>
      <c r="J20">
        <f>J18-J19</f>
        <v>-3961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transactions</vt:lpstr>
      <vt:lpstr>removing duplicate CRM RSU tran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Gtaxfile</cp:lastModifiedBy>
  <dcterms:modified xsi:type="dcterms:W3CDTF">2024-03-22T20:07:30Z</dcterms:modified>
</cp:coreProperties>
</file>